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C:\Users\CAOTUAN\Downloads\"/>
    </mc:Choice>
  </mc:AlternateContent>
  <xr:revisionPtr revIDLastSave="0" documentId="10_ncr:8100000_{A714EDB8-C4D6-4CC5-99AD-DD267F4BB0A5}" xr6:coauthVersionLast="32" xr6:coauthVersionMax="32" xr10:uidLastSave="{00000000-0000-0000-0000-000000000000}"/>
  <bookViews>
    <workbookView xWindow="0" yWindow="0" windowWidth="24000" windowHeight="9525" firstSheet="4" activeTab="6" xr2:uid="{00000000-000D-0000-FFFF-FFFF00000000}"/>
  </bookViews>
  <sheets>
    <sheet name="ĐÁNH GIÁ GV" sheetId="1" r:id="rId1"/>
    <sheet name="1-N.H.ANH" sheetId="2" r:id="rId2"/>
    <sheet name="2-C.V.BẢO" sheetId="3" r:id="rId3"/>
    <sheet name="3-V.H.CHIÊU" sheetId="5" r:id="rId4"/>
    <sheet name="4-T.M.CƯỜNG" sheetId="6" r:id="rId5"/>
    <sheet name="5-T.Đ.CƯỜNG" sheetId="7" r:id="rId6"/>
    <sheet name="6-N.M.D.CƯỜNG" sheetId="8" r:id="rId7"/>
    <sheet name="Sheet7" sheetId="9" r:id="rId8"/>
    <sheet name="Sheet8" sheetId="10" r:id="rId9"/>
    <sheet name="Sheet9" sheetId="11" r:id="rId10"/>
    <sheet name="Sheet10" sheetId="12" r:id="rId11"/>
    <sheet name="Sheet11" sheetId="13" r:id="rId12"/>
    <sheet name="Sheet12" sheetId="14" r:id="rId13"/>
    <sheet name="Sheet13" sheetId="15" r:id="rId14"/>
    <sheet name="Sheet14" sheetId="16" r:id="rId15"/>
  </sheets>
  <calcPr calcId="162913"/>
</workbook>
</file>

<file path=xl/calcChain.xml><?xml version="1.0" encoding="utf-8"?>
<calcChain xmlns="http://schemas.openxmlformats.org/spreadsheetml/2006/main">
  <c r="I77" i="8" l="1"/>
  <c r="E77" i="8"/>
  <c r="I76" i="8"/>
  <c r="E76" i="8"/>
  <c r="H75" i="8"/>
  <c r="I75" i="8" s="1"/>
  <c r="J75" i="8" s="1"/>
  <c r="G75" i="8"/>
  <c r="D75" i="8"/>
  <c r="E75" i="8" s="1"/>
  <c r="F75" i="8" s="1"/>
  <c r="C75" i="8"/>
  <c r="B75" i="8"/>
  <c r="I74" i="8"/>
  <c r="E74" i="8"/>
  <c r="I73" i="8"/>
  <c r="E73" i="8"/>
  <c r="I72" i="8"/>
  <c r="J72" i="8" s="1"/>
  <c r="H72" i="8"/>
  <c r="G72" i="8"/>
  <c r="E72" i="8"/>
  <c r="F72" i="8" s="1"/>
  <c r="D72" i="8"/>
  <c r="C72" i="8"/>
  <c r="B72" i="8"/>
  <c r="I71" i="8"/>
  <c r="E71" i="8"/>
  <c r="I70" i="8"/>
  <c r="E70" i="8"/>
  <c r="I69" i="8"/>
  <c r="E69" i="8"/>
  <c r="I68" i="8"/>
  <c r="E68" i="8"/>
  <c r="H67" i="8"/>
  <c r="I67" i="8" s="1"/>
  <c r="J67" i="8" s="1"/>
  <c r="G67" i="8"/>
  <c r="D67" i="8"/>
  <c r="E67" i="8" s="1"/>
  <c r="F67" i="8" s="1"/>
  <c r="C67" i="8"/>
  <c r="B67" i="8"/>
  <c r="B66" i="8" s="1"/>
  <c r="G66" i="8"/>
  <c r="C66" i="8"/>
  <c r="I65" i="8"/>
  <c r="E65" i="8"/>
  <c r="I64" i="8"/>
  <c r="E64" i="8"/>
  <c r="H63" i="8"/>
  <c r="I63" i="8" s="1"/>
  <c r="J63" i="8" s="1"/>
  <c r="G63" i="8"/>
  <c r="D63" i="8"/>
  <c r="E63" i="8" s="1"/>
  <c r="F63" i="8" s="1"/>
  <c r="C63" i="8"/>
  <c r="B63" i="8"/>
  <c r="I62" i="8"/>
  <c r="E62" i="8"/>
  <c r="I61" i="8"/>
  <c r="E61" i="8"/>
  <c r="I60" i="8"/>
  <c r="J60" i="8" s="1"/>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G30" i="8" s="1"/>
  <c r="D31" i="8"/>
  <c r="E31" i="8" s="1"/>
  <c r="F31" i="8" s="1"/>
  <c r="C31" i="8"/>
  <c r="C30" i="8" s="1"/>
  <c r="B31" i="8"/>
  <c r="H30" i="8"/>
  <c r="D30" i="8"/>
  <c r="I29" i="8"/>
  <c r="E29" i="8"/>
  <c r="I28" i="8"/>
  <c r="E28" i="8"/>
  <c r="I27" i="8"/>
  <c r="J27" i="8" s="1"/>
  <c r="H27" i="8"/>
  <c r="G27" i="8"/>
  <c r="E27" i="8"/>
  <c r="F27" i="8" s="1"/>
  <c r="D27" i="8"/>
  <c r="C27" i="8"/>
  <c r="B27" i="8"/>
  <c r="I26" i="8"/>
  <c r="E26" i="8"/>
  <c r="I25" i="8"/>
  <c r="E25" i="8"/>
  <c r="H24" i="8"/>
  <c r="I24" i="8" s="1"/>
  <c r="J24" i="8" s="1"/>
  <c r="G24" i="8"/>
  <c r="D24" i="8"/>
  <c r="E24" i="8" s="1"/>
  <c r="F24" i="8" s="1"/>
  <c r="C24" i="8"/>
  <c r="B24" i="8"/>
  <c r="B16" i="8" s="1"/>
  <c r="I23" i="8"/>
  <c r="E23" i="8"/>
  <c r="I22" i="8"/>
  <c r="E22" i="8"/>
  <c r="I21" i="8"/>
  <c r="E21" i="8"/>
  <c r="I20" i="8"/>
  <c r="E20" i="8"/>
  <c r="I19" i="8"/>
  <c r="E19" i="8"/>
  <c r="I18" i="8"/>
  <c r="E18" i="8"/>
  <c r="H17" i="8"/>
  <c r="I17" i="8" s="1"/>
  <c r="G17" i="8"/>
  <c r="G16" i="8" s="1"/>
  <c r="G78" i="8" s="1"/>
  <c r="D17" i="8"/>
  <c r="E17" i="8" s="1"/>
  <c r="C17" i="8"/>
  <c r="B17" i="8"/>
  <c r="H16" i="8"/>
  <c r="C16" i="8"/>
  <c r="C78" i="8" s="1"/>
  <c r="F17" i="8" l="1"/>
  <c r="I16" i="8"/>
  <c r="J16" i="8" s="1"/>
  <c r="D78" i="8"/>
  <c r="E30" i="8"/>
  <c r="F30" i="8" s="1"/>
  <c r="I34" i="8"/>
  <c r="J34" i="8" s="1"/>
  <c r="J80" i="8"/>
  <c r="J17" i="8"/>
  <c r="H80" i="8"/>
  <c r="I30" i="8"/>
  <c r="J30" i="8" s="1"/>
  <c r="E34" i="8"/>
  <c r="F34" i="8" s="1"/>
  <c r="B78" i="8"/>
  <c r="C79" i="8" s="1"/>
  <c r="E16" i="8"/>
  <c r="F16" i="8" s="1"/>
  <c r="D66" i="8"/>
  <c r="E66" i="8" s="1"/>
  <c r="F66" i="8" s="1"/>
  <c r="H66" i="8"/>
  <c r="I66" i="8" s="1"/>
  <c r="J66" i="8" s="1"/>
  <c r="D79" i="8" l="1"/>
  <c r="E78" i="8"/>
  <c r="G79" i="8"/>
  <c r="F80" i="8"/>
  <c r="H78" i="8"/>
  <c r="H79" i="8" l="1"/>
  <c r="I79" i="8" s="1"/>
  <c r="I78" i="8"/>
  <c r="E79" i="8"/>
  <c r="D80" i="8"/>
  <c r="I77" i="5" l="1"/>
  <c r="E77" i="5"/>
  <c r="I76" i="5"/>
  <c r="E76" i="5"/>
  <c r="H75" i="5"/>
  <c r="I75" i="5" s="1"/>
  <c r="J75" i="5" s="1"/>
  <c r="G75" i="5"/>
  <c r="D75" i="5"/>
  <c r="E75" i="5" s="1"/>
  <c r="F75" i="5" s="1"/>
  <c r="C75" i="5"/>
  <c r="B75" i="5"/>
  <c r="I74" i="5"/>
  <c r="E74" i="5"/>
  <c r="I73" i="5"/>
  <c r="E73" i="5"/>
  <c r="I72" i="5"/>
  <c r="J72" i="5" s="1"/>
  <c r="H72" i="5"/>
  <c r="G72" i="5"/>
  <c r="D72" i="5"/>
  <c r="E72" i="5" s="1"/>
  <c r="F72" i="5" s="1"/>
  <c r="C72" i="5"/>
  <c r="B72" i="5"/>
  <c r="I71" i="5"/>
  <c r="E71" i="5"/>
  <c r="I70" i="5"/>
  <c r="E70" i="5"/>
  <c r="I69" i="5"/>
  <c r="E69" i="5"/>
  <c r="I68" i="5"/>
  <c r="E68" i="5"/>
  <c r="H67" i="5"/>
  <c r="I67" i="5" s="1"/>
  <c r="J67" i="5" s="1"/>
  <c r="G67" i="5"/>
  <c r="D67" i="5"/>
  <c r="E67" i="5" s="1"/>
  <c r="F67" i="5" s="1"/>
  <c r="C67" i="5"/>
  <c r="B67" i="5"/>
  <c r="B66" i="5" s="1"/>
  <c r="G66" i="5"/>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G30" i="5" s="1"/>
  <c r="D31" i="5"/>
  <c r="E31" i="5" s="1"/>
  <c r="F31" i="5" s="1"/>
  <c r="C31" i="5"/>
  <c r="C30" i="5" s="1"/>
  <c r="B31" i="5"/>
  <c r="H30" i="5"/>
  <c r="I30" i="5" s="1"/>
  <c r="J30" i="5" s="1"/>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G16" i="5" s="1"/>
  <c r="G78" i="5" s="1"/>
  <c r="G79" i="5" s="1"/>
  <c r="D17" i="5"/>
  <c r="E17" i="5" s="1"/>
  <c r="C17" i="5"/>
  <c r="C16" i="5" s="1"/>
  <c r="C78" i="5" s="1"/>
  <c r="C79" i="5" s="1"/>
  <c r="B17" i="5"/>
  <c r="H16" i="5"/>
  <c r="I77" i="3"/>
  <c r="E77" i="3"/>
  <c r="I76" i="3"/>
  <c r="E76" i="3"/>
  <c r="I75" i="3"/>
  <c r="J75" i="3" s="1"/>
  <c r="H75" i="3"/>
  <c r="G75" i="3"/>
  <c r="E75" i="3"/>
  <c r="F75" i="3" s="1"/>
  <c r="D75" i="3"/>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G66" i="3" s="1"/>
  <c r="D67" i="3"/>
  <c r="E67" i="3" s="1"/>
  <c r="F67" i="3" s="1"/>
  <c r="C67" i="3"/>
  <c r="C66" i="3" s="1"/>
  <c r="B67" i="3"/>
  <c r="H66" i="3"/>
  <c r="I66" i="3" s="1"/>
  <c r="J66" i="3" s="1"/>
  <c r="D66" i="3"/>
  <c r="E66" i="3" s="1"/>
  <c r="F66" i="3" s="1"/>
  <c r="I65" i="3"/>
  <c r="E65" i="3"/>
  <c r="I64" i="3"/>
  <c r="E64" i="3"/>
  <c r="I63" i="3"/>
  <c r="J63" i="3" s="1"/>
  <c r="H63" i="3"/>
  <c r="G63" i="3"/>
  <c r="E63" i="3"/>
  <c r="F63" i="3" s="1"/>
  <c r="D63" i="3"/>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I49" i="3"/>
  <c r="J49" i="3" s="1"/>
  <c r="H49" i="3"/>
  <c r="G49" i="3"/>
  <c r="E49" i="3"/>
  <c r="F49" i="3" s="1"/>
  <c r="D49" i="3"/>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J34" i="3" s="1"/>
  <c r="G34" i="3"/>
  <c r="G30" i="3" s="1"/>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G16" i="3" s="1"/>
  <c r="D24" i="3"/>
  <c r="E24" i="3" s="1"/>
  <c r="F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D75" i="2"/>
  <c r="E75" i="2" s="1"/>
  <c r="F75" i="2" s="1"/>
  <c r="C75" i="2"/>
  <c r="B75" i="2"/>
  <c r="I74" i="2"/>
  <c r="E74" i="2"/>
  <c r="I73" i="2"/>
  <c r="E73" i="2"/>
  <c r="I72" i="2"/>
  <c r="J72" i="2" s="1"/>
  <c r="H72" i="2"/>
  <c r="G72" i="2"/>
  <c r="E72" i="2"/>
  <c r="F72" i="2" s="1"/>
  <c r="D72" i="2"/>
  <c r="C72" i="2"/>
  <c r="B72" i="2"/>
  <c r="I71" i="2"/>
  <c r="E71" i="2"/>
  <c r="I70" i="2"/>
  <c r="E70" i="2"/>
  <c r="I69" i="2"/>
  <c r="E69" i="2"/>
  <c r="I68" i="2"/>
  <c r="E68" i="2"/>
  <c r="H67" i="2"/>
  <c r="G67" i="2"/>
  <c r="D67" i="2"/>
  <c r="C67" i="2"/>
  <c r="B67" i="2"/>
  <c r="I67" i="2" s="1"/>
  <c r="J67" i="2" s="1"/>
  <c r="G66" i="2"/>
  <c r="C66" i="2"/>
  <c r="I65" i="2"/>
  <c r="E65" i="2"/>
  <c r="I64" i="2"/>
  <c r="E64" i="2"/>
  <c r="H63" i="2"/>
  <c r="I63" i="2" s="1"/>
  <c r="J63" i="2" s="1"/>
  <c r="G63" i="2"/>
  <c r="D63" i="2"/>
  <c r="E63" i="2" s="1"/>
  <c r="F63" i="2" s="1"/>
  <c r="C63" i="2"/>
  <c r="B63" i="2"/>
  <c r="I62" i="2"/>
  <c r="E62" i="2"/>
  <c r="I61" i="2"/>
  <c r="E61" i="2"/>
  <c r="I60" i="2"/>
  <c r="J60" i="2" s="1"/>
  <c r="H60" i="2"/>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J41" i="2"/>
  <c r="I41" i="2"/>
  <c r="H41" i="2"/>
  <c r="G41" i="2"/>
  <c r="F41" i="2"/>
  <c r="E41" i="2"/>
  <c r="D41" i="2"/>
  <c r="C41" i="2"/>
  <c r="I40" i="2"/>
  <c r="E40" i="2"/>
  <c r="I39" i="2"/>
  <c r="E39" i="2"/>
  <c r="I38" i="2"/>
  <c r="E38" i="2"/>
  <c r="I37" i="2"/>
  <c r="E37" i="2"/>
  <c r="I36" i="2"/>
  <c r="E36" i="2"/>
  <c r="I35" i="2"/>
  <c r="E35" i="2"/>
  <c r="H34" i="2"/>
  <c r="G34" i="2"/>
  <c r="D34" i="2"/>
  <c r="C34" i="2"/>
  <c r="B34" i="2"/>
  <c r="I34" i="2" s="1"/>
  <c r="J34" i="2" s="1"/>
  <c r="I33" i="2"/>
  <c r="E33" i="2"/>
  <c r="I32" i="2"/>
  <c r="E32" i="2"/>
  <c r="H31" i="2"/>
  <c r="I31" i="2" s="1"/>
  <c r="J31" i="2" s="1"/>
  <c r="G31" i="2"/>
  <c r="G30" i="2" s="1"/>
  <c r="D31" i="2"/>
  <c r="E31" i="2" s="1"/>
  <c r="F31" i="2" s="1"/>
  <c r="C31" i="2"/>
  <c r="C30" i="2" s="1"/>
  <c r="B31" i="2"/>
  <c r="H30" i="2"/>
  <c r="D30" i="2"/>
  <c r="I29" i="2"/>
  <c r="E29" i="2"/>
  <c r="I28" i="2"/>
  <c r="E28" i="2"/>
  <c r="I27" i="2"/>
  <c r="J27" i="2" s="1"/>
  <c r="H27" i="2"/>
  <c r="G27" i="2"/>
  <c r="E27" i="2"/>
  <c r="F27" i="2" s="1"/>
  <c r="D27" i="2"/>
  <c r="C27" i="2"/>
  <c r="B27" i="2"/>
  <c r="I26" i="2"/>
  <c r="E26" i="2"/>
  <c r="I25" i="2"/>
  <c r="E25" i="2"/>
  <c r="H24" i="2"/>
  <c r="G24" i="2"/>
  <c r="D24" i="2"/>
  <c r="C24" i="2"/>
  <c r="B24" i="2"/>
  <c r="I24" i="2" s="1"/>
  <c r="J24" i="2" s="1"/>
  <c r="I23" i="2"/>
  <c r="E23" i="2"/>
  <c r="I22" i="2"/>
  <c r="E22" i="2"/>
  <c r="I21" i="2"/>
  <c r="E21" i="2"/>
  <c r="I20" i="2"/>
  <c r="E20" i="2"/>
  <c r="I19" i="2"/>
  <c r="E19" i="2"/>
  <c r="I18" i="2"/>
  <c r="E18" i="2"/>
  <c r="H17" i="2"/>
  <c r="I17" i="2" s="1"/>
  <c r="G17" i="2"/>
  <c r="G16" i="2" s="1"/>
  <c r="D17" i="2"/>
  <c r="E17" i="2" s="1"/>
  <c r="C17" i="2"/>
  <c r="C16" i="2" s="1"/>
  <c r="C78" i="2" s="1"/>
  <c r="B17" i="2"/>
  <c r="H16" i="2"/>
  <c r="D16" i="2"/>
  <c r="D30" i="5" l="1"/>
  <c r="E30" i="5" s="1"/>
  <c r="F30" i="5" s="1"/>
  <c r="D16" i="5"/>
  <c r="I16" i="5"/>
  <c r="J16" i="5" s="1"/>
  <c r="H78" i="5"/>
  <c r="J17" i="5"/>
  <c r="E16" i="5"/>
  <c r="F16" i="5" s="1"/>
  <c r="F17" i="5"/>
  <c r="F80" i="5"/>
  <c r="I24" i="5"/>
  <c r="J24" i="5" s="1"/>
  <c r="D66" i="5"/>
  <c r="E66" i="5" s="1"/>
  <c r="F66" i="5" s="1"/>
  <c r="H66" i="5"/>
  <c r="I66" i="5" s="1"/>
  <c r="J66" i="5" s="1"/>
  <c r="H30" i="3"/>
  <c r="I30" i="3" s="1"/>
  <c r="J30" i="3" s="1"/>
  <c r="I31" i="3"/>
  <c r="J31" i="3" s="1"/>
  <c r="H16" i="3"/>
  <c r="I17" i="3"/>
  <c r="G78" i="3"/>
  <c r="D30" i="3"/>
  <c r="E30" i="3" s="1"/>
  <c r="F30" i="3" s="1"/>
  <c r="E31" i="3"/>
  <c r="F31" i="3" s="1"/>
  <c r="D16" i="3"/>
  <c r="E17" i="3"/>
  <c r="C78" i="3"/>
  <c r="B78" i="3"/>
  <c r="I46" i="3"/>
  <c r="J46" i="3" s="1"/>
  <c r="I60" i="3"/>
  <c r="J60" i="3" s="1"/>
  <c r="J80" i="2"/>
  <c r="J17" i="2"/>
  <c r="H80" i="2"/>
  <c r="F17" i="2"/>
  <c r="G78" i="2"/>
  <c r="E30" i="2"/>
  <c r="F30" i="2" s="1"/>
  <c r="D66" i="2"/>
  <c r="E66" i="2" s="1"/>
  <c r="F66" i="2" s="1"/>
  <c r="B16" i="2"/>
  <c r="B78" i="2" s="1"/>
  <c r="C79" i="2" s="1"/>
  <c r="B30" i="2"/>
  <c r="I30" i="2" s="1"/>
  <c r="J30" i="2" s="1"/>
  <c r="H66" i="2"/>
  <c r="E24" i="2"/>
  <c r="F24" i="2" s="1"/>
  <c r="E34" i="2"/>
  <c r="F34" i="2" s="1"/>
  <c r="E55" i="2"/>
  <c r="F55" i="2" s="1"/>
  <c r="B66" i="2"/>
  <c r="E67" i="2"/>
  <c r="F67" i="2" s="1"/>
  <c r="D79" i="1"/>
  <c r="G75" i="1"/>
  <c r="G72" i="1"/>
  <c r="G67" i="1"/>
  <c r="G63" i="1"/>
  <c r="G60" i="1"/>
  <c r="G55" i="1"/>
  <c r="G52" i="1"/>
  <c r="G49" i="1"/>
  <c r="G46" i="1"/>
  <c r="G41" i="1"/>
  <c r="G34" i="1"/>
  <c r="G31" i="1"/>
  <c r="G27" i="1"/>
  <c r="G24" i="1"/>
  <c r="G17" i="1"/>
  <c r="J80" i="5" l="1"/>
  <c r="D78" i="5"/>
  <c r="H79" i="5"/>
  <c r="I79" i="5" s="1"/>
  <c r="I78" i="5"/>
  <c r="H80" i="5"/>
  <c r="D78" i="3"/>
  <c r="E16" i="3"/>
  <c r="F16" i="3" s="1"/>
  <c r="J80" i="3"/>
  <c r="J17" i="3"/>
  <c r="H80" i="3"/>
  <c r="H78" i="3"/>
  <c r="I16" i="3"/>
  <c r="J16" i="3" s="1"/>
  <c r="C79" i="3"/>
  <c r="F17" i="3"/>
  <c r="F80" i="3"/>
  <c r="G79" i="3"/>
  <c r="I66" i="2"/>
  <c r="J66" i="2" s="1"/>
  <c r="I16" i="2"/>
  <c r="J16" i="2" s="1"/>
  <c r="G79" i="2"/>
  <c r="F80" i="2"/>
  <c r="E16" i="2"/>
  <c r="F16" i="2" s="1"/>
  <c r="D78" i="2"/>
  <c r="H78" i="2"/>
  <c r="G66" i="1"/>
  <c r="G30" i="1"/>
  <c r="G16" i="1"/>
  <c r="F80" i="1"/>
  <c r="D79" i="5" l="1"/>
  <c r="E78" i="5"/>
  <c r="H79" i="3"/>
  <c r="I79" i="3" s="1"/>
  <c r="I78" i="3"/>
  <c r="D79" i="3"/>
  <c r="E78" i="3"/>
  <c r="D79" i="2"/>
  <c r="E78" i="2"/>
  <c r="I78" i="2"/>
  <c r="H79" i="2"/>
  <c r="I79" i="2" s="1"/>
  <c r="G78" i="1"/>
  <c r="G79" i="1" s="1"/>
  <c r="B75" i="1"/>
  <c r="B72" i="1"/>
  <c r="B67" i="1"/>
  <c r="B63" i="1"/>
  <c r="B60" i="1"/>
  <c r="B55" i="1"/>
  <c r="B52" i="1"/>
  <c r="B49" i="1"/>
  <c r="B46" i="1"/>
  <c r="B34" i="1"/>
  <c r="B31" i="1"/>
  <c r="B27" i="1"/>
  <c r="B24" i="1"/>
  <c r="B17" i="1"/>
  <c r="E79" i="5" l="1"/>
  <c r="D80" i="5"/>
  <c r="E79" i="3"/>
  <c r="D80" i="3"/>
  <c r="E79" i="2"/>
  <c r="D80"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H80" i="1" l="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D80" i="1" s="1"/>
  <c r="H78" i="1"/>
  <c r="E79" i="1" l="1"/>
  <c r="I78" i="1"/>
  <c r="H79" i="1"/>
  <c r="I79" i="1" s="1"/>
  <c r="E78" i="1"/>
</calcChain>
</file>

<file path=xl/sharedStrings.xml><?xml version="1.0" encoding="utf-8"?>
<sst xmlns="http://schemas.openxmlformats.org/spreadsheetml/2006/main" count="517" uniqueCount="149">
  <si>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</si>
  <si>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</si>
  <si>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</si>
  <si>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</si>
  <si>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</si>
  <si>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</si>
  <si>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</si>
  <si>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</si>
  <si>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</si>
  <si>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</si>
  <si>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</si>
  <si>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</si>
  <si>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</si>
  <si>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</si>
  <si>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</si>
  <si>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</si>
  <si>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</si>
  <si>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</si>
  <si>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</si>
  <si>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</si>
  <si>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</si>
  <si>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</si>
  <si>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</si>
  <si>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</si>
  <si>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</si>
  <si>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</si>
  <si>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</si>
  <si>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</si>
  <si>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</si>
  <si>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</si>
  <si>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</si>
  <si>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</si>
  <si>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</si>
  <si>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</si>
  <si>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</si>
  <si>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</si>
  <si>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</si>
  <si>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</si>
  <si>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</si>
  <si>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</si>
  <si>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</si>
  <si>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</si>
  <si>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</si>
  <si>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</si>
  <si>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</si>
  <si>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</si>
  <si>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</si>
  <si>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</si>
  <si>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</si>
  <si>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</si>
  <si>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</si>
  <si>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</si>
  <si>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</si>
  <si>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</si>
  <si>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</si>
  <si>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</si>
  <si>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</si>
  <si>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</si>
  <si>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</si>
  <si>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</si>
  <si>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</si>
  <si>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</si>
  <si>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</si>
  <si>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</si>
  <si>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</si>
  <si>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</si>
  <si>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</si>
  <si>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</si>
  <si>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</si>
  <si>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</si>
  <si>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</si>
  <si>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</si>
  <si>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</si>
  <si>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</si>
  <si>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</si>
  <si>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</si>
  <si>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</si>
  <si>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</si>
  <si>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</si>
  <si>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</si>
  <si>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</si>
  <si>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</si>
  <si>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</si>
  <si>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</si>
  <si>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</si>
  <si>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</si>
  <si>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</si>
  <si>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</si>
  <si>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r>
      <rPr>
        <sz val="7"/>
        <color rgb="FF000000"/>
        <rFont val="Times New Roman"/>
        <family val="1"/>
      </rPr>
      <t xml:space="preserve"> - </t>
    </r>
    <r>
      <rPr>
        <sz val="11"/>
        <color rgb="FF000000"/>
        <rFont val="Times New Roman"/>
        <family val="1"/>
      </rPr>
      <t>Bằng Thạc sĩ Thiết bị, mạng và nhà máy điện. 
- Bằng đại học chuyên ngành Điện khí hóa và cung cấp điện </t>
    </r>
  </si>
  <si>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</si>
  <si>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</si>
  <si>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</si>
  <si>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</si>
  <si>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</si>
  <si>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</si>
  <si>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</si>
  <si>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</si>
  <si>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</si>
  <si>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</si>
  <si>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</si>
  <si>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</si>
  <si>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</si>
  <si>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</si>
  <si>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</si>
  <si>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</si>
  <si>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</si>
  <si>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</si>
  <si>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</si>
  <si>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</si>
  <si>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</si>
  <si>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</si>
  <si>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</si>
  <si>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</si>
  <si>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</si>
  <si>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</si>
  <si>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</si>
  <si>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</si>
  <si>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</si>
  <si>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</si>
  <si>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</si>
  <si>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</si>
  <si>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</si>
  <si>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</si>
  <si>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t xml:space="preserve">         Nhiệm vụ được phân công giảng dạy (Lý thuyết, thực hành, tích hợp): Lý thuyết, thực hành, tích hợp. </t>
  </si>
  <si>
    <t xml:space="preserve">          Ngô Hoàng Anh</t>
  </si>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</sst>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22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applyAlignment="1">
      <alignment horizontal="left" vertical="center" wrapText="1" inden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0" xfId="0" applyFont="1"/>
    <xf numFmtId="0" fontId="24" fillId="0" borderId="0" xfId="0" applyFont="1" applyAlignment="1">
      <alignment horizontal="left" vertical="center" wrapText="1"/>
    </xf>
    <xf numFmtId="0" fontId="24"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4" fillId="2" borderId="1" xfId="0" applyFont="1" applyFill="1" applyBorder="1" applyAlignment="1">
      <alignment horizontal="left" vertical="center" wrapText="1"/>
    </xf>
    <xf numFmtId="0" fontId="2" fillId="0" borderId="1" xfId="0" applyFont="1" applyBorder="1" applyAlignment="1">
      <alignment wrapText="1"/>
    </xf>
    <xf numFmtId="0" fontId="2" fillId="0" borderId="3" xfId="0" applyFont="1" applyBorder="1" applyAlignment="1">
      <alignment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2" fillId="0" borderId="1" xfId="0" applyFont="1" applyBorder="1" applyAlignment="1">
      <alignment vertical="center" wrapText="1"/>
    </xf>
    <xf numFmtId="0" fontId="26" fillId="0" borderId="0" xfId="0" applyFont="1" applyAlignment="1">
      <alignment horizontal="center"/>
    </xf>
    <xf numFmtId="0" fontId="18"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M89"/>
  <sheetViews>
    <sheetView zoomScaleNormal="100" workbookViewId="0">
      <selection activeCell="L4" sqref="A1:XFD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85</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33" t="s">
        <v>82</v>
      </c>
      <c r="B11" s="33"/>
      <c r="C11" s="33"/>
      <c r="D11" s="33"/>
      <c r="E11" s="33"/>
      <c r="F11" s="33"/>
      <c r="G11" s="33"/>
      <c r="H11" s="33"/>
      <c r="I11" s="33"/>
      <c r="J11" s="33"/>
    </row>
    <row r="12" spans="1:13" ht="54" customHeight="1" x14ac:dyDescent="0.25">
      <c r="A12" s="62" t="s">
        <v>86</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58.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36.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60.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63.75"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72.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36.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t="s">
        <v>81</v>
      </c>
      <c r="B86" s="72"/>
      <c r="C86" s="72"/>
      <c r="D86" s="72"/>
      <c r="I86" s="70" t="s">
        <v>80</v>
      </c>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M89"/>
  <sheetViews>
    <sheetView topLeftCell="A10" workbookViewId="0">
      <selection activeCell="J18" sqref="J18"/>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122</v>
      </c>
      <c r="B8" s="66"/>
      <c r="C8" s="66"/>
      <c r="D8" s="66"/>
      <c r="E8" s="66"/>
      <c r="F8" s="66"/>
      <c r="G8" s="66"/>
      <c r="H8" s="66"/>
      <c r="I8" s="66"/>
      <c r="J8" s="66"/>
    </row>
    <row r="9" spans="1:13" ht="16.5" x14ac:dyDescent="0.25">
      <c r="A9" s="66" t="s">
        <v>85</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58" t="s">
        <v>123</v>
      </c>
      <c r="B11" s="58"/>
      <c r="C11" s="58"/>
      <c r="D11" s="58"/>
      <c r="E11" s="58"/>
      <c r="F11" s="58"/>
      <c r="G11" s="58"/>
      <c r="H11" s="58"/>
      <c r="I11" s="58"/>
      <c r="J11" s="58"/>
    </row>
    <row r="12" spans="1:13" ht="54" hidden="1" customHeight="1" x14ac:dyDescent="0.25">
      <c r="A12" s="62" t="s">
        <v>86</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58.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9</v>
      </c>
      <c r="H16" s="21">
        <f>SUM(H17,H24,H27)</f>
        <v>11</v>
      </c>
      <c r="I16" s="22">
        <f t="shared" ref="I16:I79" si="0">(H16/B16)</f>
        <v>0.55000000000000004</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7</v>
      </c>
      <c r="H17" s="24">
        <f>SUM(H18:H23)</f>
        <v>11</v>
      </c>
      <c r="I17" s="26">
        <f t="shared" si="0"/>
        <v>0.91666666666666663</v>
      </c>
      <c r="J17" s="24" t="str">
        <f>IF(I17&gt;=0.5,"Đạt","Không đạt")</f>
        <v>Đạt</v>
      </c>
    </row>
    <row r="18" spans="1:10" ht="201.75" customHeight="1" thickBot="1" x14ac:dyDescent="0.3">
      <c r="A18" s="6" t="s">
        <v>87</v>
      </c>
      <c r="B18" s="42">
        <v>2</v>
      </c>
      <c r="C18" s="3">
        <v>2</v>
      </c>
      <c r="D18" s="36">
        <v>2</v>
      </c>
      <c r="E18" s="44">
        <f>(D18/B18)</f>
        <v>1</v>
      </c>
      <c r="F18" s="79" t="s">
        <v>88</v>
      </c>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2</v>
      </c>
      <c r="H20" s="15">
        <v>2</v>
      </c>
      <c r="I20" s="16">
        <f t="shared" si="0"/>
        <v>1</v>
      </c>
      <c r="J20" s="54"/>
    </row>
    <row r="21" spans="1:10" ht="60.75" thickBot="1" x14ac:dyDescent="0.3">
      <c r="A21" s="6" t="s">
        <v>9</v>
      </c>
      <c r="B21" s="42">
        <v>2</v>
      </c>
      <c r="C21" s="3">
        <v>2</v>
      </c>
      <c r="D21" s="36">
        <v>2</v>
      </c>
      <c r="E21" s="44">
        <f t="shared" si="1"/>
        <v>1</v>
      </c>
      <c r="F21" s="80" t="s">
        <v>89</v>
      </c>
      <c r="G21" s="60">
        <v>0</v>
      </c>
      <c r="H21" s="15">
        <v>2</v>
      </c>
      <c r="I21" s="16">
        <f t="shared" si="0"/>
        <v>1</v>
      </c>
      <c r="J21" s="54"/>
    </row>
    <row r="22" spans="1:10" ht="36.75" thickBot="1" x14ac:dyDescent="0.3">
      <c r="A22" s="6" t="s">
        <v>10</v>
      </c>
      <c r="B22" s="42">
        <v>2</v>
      </c>
      <c r="C22" s="3">
        <v>2</v>
      </c>
      <c r="D22" s="36">
        <v>2</v>
      </c>
      <c r="E22" s="44">
        <f t="shared" si="1"/>
        <v>1</v>
      </c>
      <c r="F22" s="51" t="s">
        <v>90</v>
      </c>
      <c r="G22" s="60">
        <v>1</v>
      </c>
      <c r="H22" s="15">
        <v>1</v>
      </c>
      <c r="I22" s="16">
        <f t="shared" si="0"/>
        <v>0.5</v>
      </c>
      <c r="J22" s="54"/>
    </row>
    <row r="23" spans="1:10" ht="48.75" thickBot="1" x14ac:dyDescent="0.3">
      <c r="A23" s="6" t="s">
        <v>11</v>
      </c>
      <c r="B23" s="42">
        <v>2</v>
      </c>
      <c r="C23" s="3">
        <v>2</v>
      </c>
      <c r="D23" s="36">
        <v>2</v>
      </c>
      <c r="E23" s="44">
        <f t="shared" si="1"/>
        <v>1</v>
      </c>
      <c r="F23" s="51"/>
      <c r="G23" s="60">
        <v>0</v>
      </c>
      <c r="H23" s="15">
        <v>2</v>
      </c>
      <c r="I23" s="16">
        <f t="shared" si="0"/>
        <v>1</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1"/>
      <c r="G25" s="60">
        <v>1</v>
      </c>
      <c r="H25" s="15">
        <v>0</v>
      </c>
      <c r="I25" s="16">
        <f t="shared" si="0"/>
        <v>0</v>
      </c>
      <c r="J25" s="56"/>
    </row>
    <row r="26" spans="1:10" ht="64.5" thickBot="1" x14ac:dyDescent="0.3">
      <c r="A26" s="4" t="s">
        <v>13</v>
      </c>
      <c r="B26" s="42">
        <v>2</v>
      </c>
      <c r="C26" s="3">
        <v>2</v>
      </c>
      <c r="D26" s="36">
        <v>2</v>
      </c>
      <c r="E26" s="44">
        <f t="shared" si="2"/>
        <v>1</v>
      </c>
      <c r="F26" s="81" t="s">
        <v>91</v>
      </c>
      <c r="G26" s="60">
        <v>0</v>
      </c>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60">
        <v>1</v>
      </c>
      <c r="H28" s="15">
        <v>0</v>
      </c>
      <c r="I28" s="16">
        <f t="shared" si="0"/>
        <v>0</v>
      </c>
      <c r="J28" s="54"/>
    </row>
    <row r="29" spans="1:10" ht="83.25" customHeight="1" thickBot="1" x14ac:dyDescent="0.3">
      <c r="A29" s="4" t="s">
        <v>16</v>
      </c>
      <c r="B29" s="42">
        <v>2</v>
      </c>
      <c r="C29" s="3">
        <v>2</v>
      </c>
      <c r="D29" s="36">
        <v>2</v>
      </c>
      <c r="E29" s="44">
        <f t="shared" si="3"/>
        <v>1</v>
      </c>
      <c r="F29" s="82" t="s">
        <v>92</v>
      </c>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3</v>
      </c>
      <c r="E31" s="25">
        <f>(D31/B31)</f>
        <v>0.75</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1</v>
      </c>
      <c r="E32" s="44">
        <f t="shared" ref="E32:E33" si="4">(D32/B32)</f>
        <v>0.5</v>
      </c>
      <c r="F32" s="83" t="s">
        <v>93</v>
      </c>
      <c r="G32" s="60">
        <v>2</v>
      </c>
      <c r="H32" s="15">
        <v>0</v>
      </c>
      <c r="I32" s="16">
        <f t="shared" si="0"/>
        <v>0</v>
      </c>
      <c r="J32" s="52"/>
    </row>
    <row r="33" spans="1:10" ht="32.25" thickBot="1" x14ac:dyDescent="0.3">
      <c r="A33" s="6" t="s">
        <v>20</v>
      </c>
      <c r="B33" s="42">
        <v>2</v>
      </c>
      <c r="C33" s="3">
        <v>2</v>
      </c>
      <c r="D33" s="36">
        <v>2</v>
      </c>
      <c r="E33" s="44">
        <f t="shared" si="4"/>
        <v>1</v>
      </c>
      <c r="F33" s="3" t="s">
        <v>94</v>
      </c>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(D35/B35)</f>
        <v>1</v>
      </c>
      <c r="F35" s="83" t="s">
        <v>95</v>
      </c>
      <c r="G35" s="60">
        <v>1</v>
      </c>
      <c r="H35" s="15">
        <v>0</v>
      </c>
      <c r="I35" s="16">
        <f t="shared" si="0"/>
        <v>0</v>
      </c>
      <c r="J35" s="52"/>
    </row>
    <row r="36" spans="1:10" ht="36.75" thickBot="1" x14ac:dyDescent="0.3">
      <c r="A36" s="6" t="s">
        <v>23</v>
      </c>
      <c r="B36" s="42">
        <v>2</v>
      </c>
      <c r="C36" s="3">
        <v>2</v>
      </c>
      <c r="D36" s="36">
        <v>2</v>
      </c>
      <c r="E36" s="44">
        <f t="shared" ref="E36:E40" si="5">(D36/B36)</f>
        <v>1</v>
      </c>
      <c r="F36" s="51" t="s">
        <v>96</v>
      </c>
      <c r="G36" s="60">
        <v>0</v>
      </c>
      <c r="H36" s="15">
        <v>0</v>
      </c>
      <c r="I36" s="16">
        <f t="shared" si="0"/>
        <v>0</v>
      </c>
      <c r="J36" s="52"/>
    </row>
    <row r="37" spans="1:10" ht="48.75" thickBot="1" x14ac:dyDescent="0.3">
      <c r="A37" s="6" t="s">
        <v>24</v>
      </c>
      <c r="B37" s="42">
        <v>2</v>
      </c>
      <c r="C37" s="3">
        <v>2</v>
      </c>
      <c r="D37" s="36">
        <v>2</v>
      </c>
      <c r="E37" s="44">
        <f t="shared" si="5"/>
        <v>1</v>
      </c>
      <c r="F37" s="51" t="s">
        <v>97</v>
      </c>
      <c r="G37" s="60">
        <v>2</v>
      </c>
      <c r="H37" s="15">
        <v>0</v>
      </c>
      <c r="I37" s="16">
        <f t="shared" si="0"/>
        <v>0</v>
      </c>
      <c r="J37" s="52"/>
    </row>
    <row r="38" spans="1:10" ht="36.75" thickBot="1" x14ac:dyDescent="0.3">
      <c r="A38" s="6" t="s">
        <v>25</v>
      </c>
      <c r="B38" s="42">
        <v>2</v>
      </c>
      <c r="C38" s="3">
        <v>2</v>
      </c>
      <c r="D38" s="36">
        <v>2</v>
      </c>
      <c r="E38" s="44">
        <f t="shared" si="5"/>
        <v>1</v>
      </c>
      <c r="F38" s="51" t="s">
        <v>98</v>
      </c>
      <c r="G38" s="60">
        <v>2</v>
      </c>
      <c r="H38" s="15">
        <v>0</v>
      </c>
      <c r="I38" s="16">
        <f t="shared" si="0"/>
        <v>0</v>
      </c>
      <c r="J38" s="52"/>
    </row>
    <row r="39" spans="1:10" ht="24.75" thickBot="1" x14ac:dyDescent="0.3">
      <c r="A39" s="6" t="s">
        <v>26</v>
      </c>
      <c r="B39" s="42">
        <v>2</v>
      </c>
      <c r="C39" s="3">
        <v>2</v>
      </c>
      <c r="D39" s="36">
        <v>2</v>
      </c>
      <c r="E39" s="44">
        <f t="shared" si="5"/>
        <v>1</v>
      </c>
      <c r="F39" s="51" t="s">
        <v>99</v>
      </c>
      <c r="G39" s="60">
        <v>0</v>
      </c>
      <c r="H39" s="15">
        <v>0</v>
      </c>
      <c r="I39" s="16">
        <f t="shared" si="0"/>
        <v>0</v>
      </c>
      <c r="J39" s="52"/>
    </row>
    <row r="40" spans="1:10" ht="60.75" thickBot="1" x14ac:dyDescent="0.3">
      <c r="A40" s="6" t="s">
        <v>27</v>
      </c>
      <c r="B40" s="42">
        <v>2</v>
      </c>
      <c r="C40" s="3">
        <v>2</v>
      </c>
      <c r="D40" s="36">
        <v>2</v>
      </c>
      <c r="E40" s="44">
        <f t="shared" si="5"/>
        <v>1</v>
      </c>
      <c r="F40" s="51" t="s">
        <v>100</v>
      </c>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t="s">
        <v>101</v>
      </c>
      <c r="G42" s="60">
        <v>0</v>
      </c>
      <c r="H42" s="15">
        <v>0</v>
      </c>
      <c r="I42" s="16">
        <f t="shared" si="0"/>
        <v>0</v>
      </c>
      <c r="J42" s="52"/>
    </row>
    <row r="43" spans="1:10" ht="36.75" thickBot="1" x14ac:dyDescent="0.3">
      <c r="A43" s="6" t="s">
        <v>30</v>
      </c>
      <c r="B43" s="42">
        <v>2</v>
      </c>
      <c r="C43" s="3">
        <v>2</v>
      </c>
      <c r="D43" s="36">
        <v>2</v>
      </c>
      <c r="E43" s="44">
        <f t="shared" si="6"/>
        <v>1</v>
      </c>
      <c r="F43" s="51" t="s">
        <v>102</v>
      </c>
      <c r="G43" s="60">
        <v>2</v>
      </c>
      <c r="H43" s="15">
        <v>2</v>
      </c>
      <c r="I43" s="16">
        <f t="shared" si="0"/>
        <v>1</v>
      </c>
      <c r="J43" s="52"/>
    </row>
    <row r="44" spans="1:10" ht="48.75" thickBot="1" x14ac:dyDescent="0.3">
      <c r="A44" s="6" t="s">
        <v>31</v>
      </c>
      <c r="B44" s="42">
        <v>2</v>
      </c>
      <c r="C44" s="3">
        <v>2</v>
      </c>
      <c r="D44" s="36">
        <v>2</v>
      </c>
      <c r="E44" s="44">
        <f t="shared" si="6"/>
        <v>1</v>
      </c>
      <c r="F44" s="51" t="s">
        <v>103</v>
      </c>
      <c r="G44" s="60">
        <v>2</v>
      </c>
      <c r="H44" s="15">
        <v>2</v>
      </c>
      <c r="I44" s="16">
        <f t="shared" si="0"/>
        <v>1</v>
      </c>
      <c r="J44" s="52"/>
    </row>
    <row r="45" spans="1:10" ht="48.75" thickBot="1" x14ac:dyDescent="0.3">
      <c r="A45" s="6" t="s">
        <v>32</v>
      </c>
      <c r="B45" s="42">
        <v>2</v>
      </c>
      <c r="C45" s="3">
        <v>2</v>
      </c>
      <c r="D45" s="36">
        <v>2</v>
      </c>
      <c r="E45" s="44">
        <f t="shared" si="6"/>
        <v>1</v>
      </c>
      <c r="F45" s="51" t="s">
        <v>103</v>
      </c>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t="s">
        <v>104</v>
      </c>
      <c r="G47" s="60">
        <v>2</v>
      </c>
      <c r="H47" s="15">
        <v>2</v>
      </c>
      <c r="I47" s="16">
        <f t="shared" si="0"/>
        <v>1</v>
      </c>
      <c r="J47" s="52"/>
    </row>
    <row r="48" spans="1:10" ht="75.75" thickBot="1" x14ac:dyDescent="0.3">
      <c r="A48" s="6" t="s">
        <v>34</v>
      </c>
      <c r="B48" s="42">
        <v>2</v>
      </c>
      <c r="C48" s="3">
        <v>2</v>
      </c>
      <c r="D48" s="36">
        <v>2</v>
      </c>
      <c r="E48" s="44">
        <f t="shared" si="7"/>
        <v>1</v>
      </c>
      <c r="F48" s="83" t="s">
        <v>104</v>
      </c>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t="s">
        <v>105</v>
      </c>
      <c r="G50" s="60">
        <v>2</v>
      </c>
      <c r="H50" s="15">
        <v>2</v>
      </c>
      <c r="I50" s="16">
        <f t="shared" si="0"/>
        <v>1</v>
      </c>
      <c r="J50" s="52"/>
    </row>
    <row r="51" spans="1:10" ht="28.5" thickBot="1" x14ac:dyDescent="0.3">
      <c r="A51" s="4" t="s">
        <v>36</v>
      </c>
      <c r="B51" s="42">
        <v>2</v>
      </c>
      <c r="C51" s="3">
        <v>2</v>
      </c>
      <c r="D51" s="36">
        <v>2</v>
      </c>
      <c r="E51" s="44">
        <f t="shared" si="8"/>
        <v>1</v>
      </c>
      <c r="F51" s="51" t="s">
        <v>106</v>
      </c>
      <c r="G51" s="60">
        <v>1</v>
      </c>
      <c r="H51" s="15">
        <v>2</v>
      </c>
      <c r="I51" s="16">
        <f t="shared" si="0"/>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1</v>
      </c>
      <c r="E53" s="44">
        <f t="shared" ref="E53:E54" si="9">(D53/B53)</f>
        <v>0.5</v>
      </c>
      <c r="F53" s="51" t="s">
        <v>107</v>
      </c>
      <c r="G53" s="60">
        <v>1</v>
      </c>
      <c r="H53" s="15">
        <v>2</v>
      </c>
      <c r="I53" s="16">
        <f t="shared" si="0"/>
        <v>1</v>
      </c>
      <c r="J53" s="52"/>
    </row>
    <row r="54" spans="1:10" ht="60.75" thickBot="1" x14ac:dyDescent="0.3">
      <c r="A54" s="6" t="s">
        <v>38</v>
      </c>
      <c r="B54" s="42">
        <v>2</v>
      </c>
      <c r="C54" s="3">
        <v>2</v>
      </c>
      <c r="D54" s="36">
        <v>1</v>
      </c>
      <c r="E54" s="44">
        <f t="shared" si="9"/>
        <v>0.5</v>
      </c>
      <c r="F54" s="51" t="s">
        <v>108</v>
      </c>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48.75" thickBot="1" x14ac:dyDescent="0.3">
      <c r="A56" s="6" t="s">
        <v>39</v>
      </c>
      <c r="B56" s="42">
        <v>2</v>
      </c>
      <c r="C56" s="3">
        <v>2</v>
      </c>
      <c r="D56" s="36">
        <v>2</v>
      </c>
      <c r="E56" s="44">
        <f t="shared" ref="E56:E59" si="10">(D56/B56)</f>
        <v>1</v>
      </c>
      <c r="F56" s="51" t="s">
        <v>109</v>
      </c>
      <c r="G56" s="60">
        <v>1</v>
      </c>
      <c r="H56" s="15">
        <v>2</v>
      </c>
      <c r="I56" s="16">
        <f t="shared" si="0"/>
        <v>1</v>
      </c>
      <c r="J56" s="52"/>
    </row>
    <row r="57" spans="1:10" ht="60.75" thickBot="1" x14ac:dyDescent="0.3">
      <c r="A57" s="6" t="s">
        <v>40</v>
      </c>
      <c r="B57" s="42">
        <v>2</v>
      </c>
      <c r="C57" s="3">
        <v>2</v>
      </c>
      <c r="D57" s="36">
        <v>2</v>
      </c>
      <c r="E57" s="44">
        <f t="shared" si="10"/>
        <v>1</v>
      </c>
      <c r="F57" s="51" t="s">
        <v>110</v>
      </c>
      <c r="G57" s="60">
        <v>2</v>
      </c>
      <c r="H57" s="15">
        <v>2</v>
      </c>
      <c r="I57" s="16">
        <f t="shared" si="0"/>
        <v>1</v>
      </c>
      <c r="J57" s="52"/>
    </row>
    <row r="58" spans="1:10" ht="36.75" thickBot="1" x14ac:dyDescent="0.3">
      <c r="A58" s="6" t="s">
        <v>41</v>
      </c>
      <c r="B58" s="42">
        <v>2</v>
      </c>
      <c r="C58" s="3">
        <v>2</v>
      </c>
      <c r="D58" s="36">
        <v>2</v>
      </c>
      <c r="E58" s="44">
        <f t="shared" si="10"/>
        <v>1</v>
      </c>
      <c r="F58" s="51" t="s">
        <v>111</v>
      </c>
      <c r="G58" s="60">
        <v>1</v>
      </c>
      <c r="H58" s="15">
        <v>2</v>
      </c>
      <c r="I58" s="16">
        <f t="shared" si="0"/>
        <v>1</v>
      </c>
      <c r="J58" s="52"/>
    </row>
    <row r="59" spans="1:10" ht="48.75" thickBot="1" x14ac:dyDescent="0.3">
      <c r="A59" s="6" t="s">
        <v>42</v>
      </c>
      <c r="B59" s="42">
        <v>2</v>
      </c>
      <c r="C59" s="3">
        <v>2</v>
      </c>
      <c r="D59" s="36">
        <v>2</v>
      </c>
      <c r="E59" s="44">
        <f t="shared" si="10"/>
        <v>1</v>
      </c>
      <c r="F59" s="51" t="s">
        <v>112</v>
      </c>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62.25" customHeight="1" thickBot="1" x14ac:dyDescent="0.3">
      <c r="A61" s="6" t="s">
        <v>43</v>
      </c>
      <c r="B61" s="42">
        <v>2</v>
      </c>
      <c r="C61" s="14">
        <v>2</v>
      </c>
      <c r="D61" s="36">
        <v>2</v>
      </c>
      <c r="E61" s="44">
        <f t="shared" ref="E61:E62" si="11">(D61/B61)</f>
        <v>1</v>
      </c>
      <c r="F61" s="51" t="s">
        <v>113</v>
      </c>
      <c r="G61" s="60">
        <v>2</v>
      </c>
      <c r="H61" s="15">
        <v>2</v>
      </c>
      <c r="I61" s="16">
        <f t="shared" si="0"/>
        <v>1</v>
      </c>
      <c r="J61" s="51"/>
    </row>
    <row r="62" spans="1:10" ht="36.75" thickBot="1" x14ac:dyDescent="0.3">
      <c r="A62" s="6" t="s">
        <v>44</v>
      </c>
      <c r="B62" s="42">
        <v>2</v>
      </c>
      <c r="C62" s="14">
        <v>2</v>
      </c>
      <c r="D62" s="36">
        <v>2</v>
      </c>
      <c r="E62" s="44">
        <f t="shared" si="11"/>
        <v>1</v>
      </c>
      <c r="F62" s="51" t="s">
        <v>114</v>
      </c>
      <c r="G62" s="60">
        <v>1</v>
      </c>
      <c r="H62" s="15">
        <v>2</v>
      </c>
      <c r="I62" s="16">
        <f t="shared" si="0"/>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51" t="s">
        <v>115</v>
      </c>
      <c r="G64" s="60">
        <v>1</v>
      </c>
      <c r="H64" s="15">
        <v>2</v>
      </c>
      <c r="I64" s="16">
        <f t="shared" si="0"/>
        <v>1</v>
      </c>
      <c r="J64" s="51"/>
    </row>
    <row r="65" spans="1:10" ht="108.75" thickBot="1" x14ac:dyDescent="0.3">
      <c r="A65" s="9" t="s">
        <v>46</v>
      </c>
      <c r="B65" s="42">
        <v>2</v>
      </c>
      <c r="C65" s="14">
        <v>2</v>
      </c>
      <c r="D65" s="36">
        <v>1</v>
      </c>
      <c r="E65" s="44">
        <f t="shared" si="12"/>
        <v>0.5</v>
      </c>
      <c r="F65" s="51" t="s">
        <v>116</v>
      </c>
      <c r="G65" s="60">
        <v>2</v>
      </c>
      <c r="H65" s="15">
        <v>2</v>
      </c>
      <c r="I65" s="16">
        <f t="shared" si="0"/>
        <v>1</v>
      </c>
      <c r="J65" s="51"/>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10</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7</v>
      </c>
      <c r="H67" s="24">
        <f>SUM(H68:H71)</f>
        <v>8</v>
      </c>
      <c r="I67" s="26">
        <f t="shared" si="0"/>
        <v>1</v>
      </c>
      <c r="J67" s="24" t="str">
        <f>IF(I67&gt;=0.5,"Đạt","Không đạt")</f>
        <v>Đạt</v>
      </c>
    </row>
    <row r="68" spans="1:10" ht="75.75" thickBot="1" x14ac:dyDescent="0.3">
      <c r="A68" s="9" t="s">
        <v>49</v>
      </c>
      <c r="B68" s="42">
        <v>2</v>
      </c>
      <c r="C68" s="14">
        <v>2</v>
      </c>
      <c r="D68" s="36">
        <v>2</v>
      </c>
      <c r="E68" s="44">
        <f t="shared" ref="E68:E71" si="13">(D68/B68)</f>
        <v>1</v>
      </c>
      <c r="F68" s="84" t="s">
        <v>117</v>
      </c>
      <c r="G68" s="60">
        <v>2</v>
      </c>
      <c r="H68" s="15">
        <v>2</v>
      </c>
      <c r="I68" s="16">
        <f t="shared" si="0"/>
        <v>1</v>
      </c>
      <c r="J68" s="51"/>
    </row>
    <row r="69" spans="1:10" ht="16.5" thickBot="1" x14ac:dyDescent="0.3">
      <c r="A69" s="9" t="s">
        <v>50</v>
      </c>
      <c r="B69" s="42">
        <v>2</v>
      </c>
      <c r="C69" s="14">
        <v>2</v>
      </c>
      <c r="D69" s="36">
        <v>0</v>
      </c>
      <c r="E69" s="44">
        <f t="shared" si="13"/>
        <v>0</v>
      </c>
      <c r="F69" s="51"/>
      <c r="G69" s="60">
        <v>2</v>
      </c>
      <c r="H69" s="15">
        <v>2</v>
      </c>
      <c r="I69" s="16">
        <f t="shared" si="0"/>
        <v>1</v>
      </c>
      <c r="J69" s="51"/>
    </row>
    <row r="70" spans="1:10" ht="48.75" thickBot="1" x14ac:dyDescent="0.3">
      <c r="A70" s="9" t="s">
        <v>51</v>
      </c>
      <c r="B70" s="42">
        <v>2</v>
      </c>
      <c r="C70" s="14">
        <v>2</v>
      </c>
      <c r="D70" s="36">
        <v>2</v>
      </c>
      <c r="E70" s="44">
        <f t="shared" si="13"/>
        <v>1</v>
      </c>
      <c r="F70" s="84" t="s">
        <v>118</v>
      </c>
      <c r="G70" s="60">
        <v>2</v>
      </c>
      <c r="H70" s="15">
        <v>2</v>
      </c>
      <c r="I70" s="16">
        <f t="shared" si="0"/>
        <v>1</v>
      </c>
      <c r="J70" s="51"/>
    </row>
    <row r="71" spans="1:10" ht="83.25" customHeight="1" thickBot="1" x14ac:dyDescent="0.3">
      <c r="A71" s="9" t="s">
        <v>52</v>
      </c>
      <c r="B71" s="42">
        <v>2</v>
      </c>
      <c r="C71" s="14">
        <v>2</v>
      </c>
      <c r="D71" s="36">
        <v>2</v>
      </c>
      <c r="E71" s="44">
        <f t="shared" si="13"/>
        <v>1</v>
      </c>
      <c r="F71" s="51" t="s">
        <v>119</v>
      </c>
      <c r="G71" s="60">
        <v>1</v>
      </c>
      <c r="H71" s="15">
        <v>2</v>
      </c>
      <c r="I71" s="16">
        <f t="shared" si="0"/>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0"/>
        <v>0.25</v>
      </c>
      <c r="J72" s="24" t="str">
        <f>IF(I72&gt;=0.5,"Đạt","Không đạt")</f>
        <v>Không đạt</v>
      </c>
    </row>
    <row r="73" spans="1:10" ht="24.75" thickBot="1" x14ac:dyDescent="0.3">
      <c r="A73" s="9" t="s">
        <v>53</v>
      </c>
      <c r="B73" s="42">
        <v>2</v>
      </c>
      <c r="C73" s="14">
        <v>2</v>
      </c>
      <c r="D73" s="36">
        <v>2</v>
      </c>
      <c r="E73" s="44">
        <f t="shared" ref="E73:E74" si="14">(D73/B73)</f>
        <v>1</v>
      </c>
      <c r="F73" s="51" t="s">
        <v>120</v>
      </c>
      <c r="G73" s="60">
        <v>1</v>
      </c>
      <c r="H73" s="15">
        <v>1</v>
      </c>
      <c r="I73" s="16">
        <f t="shared" si="0"/>
        <v>0.5</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0"/>
        <v>0.75</v>
      </c>
      <c r="J75" s="24" t="str">
        <f>IF(I75&gt;=0.5,"Đạt","Không đạt")</f>
        <v>Đạt</v>
      </c>
    </row>
    <row r="76" spans="1:10" ht="36.75" thickBot="1" x14ac:dyDescent="0.3">
      <c r="A76" s="9" t="s">
        <v>55</v>
      </c>
      <c r="B76" s="42">
        <v>2</v>
      </c>
      <c r="C76" s="14">
        <v>2</v>
      </c>
      <c r="D76" s="36">
        <v>2</v>
      </c>
      <c r="E76" s="44">
        <f t="shared" ref="E76:E77" si="15">(D76/B76)</f>
        <v>1</v>
      </c>
      <c r="F76" s="51" t="s">
        <v>121</v>
      </c>
      <c r="G76" s="60">
        <v>1</v>
      </c>
      <c r="H76" s="15">
        <v>1</v>
      </c>
      <c r="I76" s="16">
        <f t="shared" si="0"/>
        <v>0.5</v>
      </c>
      <c r="J76" s="51"/>
    </row>
    <row r="77" spans="1:10" ht="36.75" thickBot="1" x14ac:dyDescent="0.3">
      <c r="A77" s="9" t="s">
        <v>56</v>
      </c>
      <c r="B77" s="42">
        <v>2</v>
      </c>
      <c r="C77" s="14">
        <v>2</v>
      </c>
      <c r="D77" s="36">
        <v>0</v>
      </c>
      <c r="E77" s="44">
        <f t="shared" si="15"/>
        <v>0</v>
      </c>
      <c r="F77" s="51"/>
      <c r="G77" s="60">
        <v>1</v>
      </c>
      <c r="H77" s="15">
        <v>2</v>
      </c>
      <c r="I77" s="16">
        <f t="shared" si="0"/>
        <v>1</v>
      </c>
      <c r="J77" s="51"/>
    </row>
    <row r="78" spans="1:10" ht="16.5" thickBot="1" x14ac:dyDescent="0.3">
      <c r="A78" s="10" t="s">
        <v>57</v>
      </c>
      <c r="B78" s="41">
        <f>SUM(B16,B30,B66)</f>
        <v>88</v>
      </c>
      <c r="C78" s="5">
        <f>SUM(C16,C30,C66)</f>
        <v>88</v>
      </c>
      <c r="D78" s="12">
        <f>SUM(D16,D30,D66)</f>
        <v>73</v>
      </c>
      <c r="E78" s="57">
        <f>(D78/B78)</f>
        <v>0.82954545454545459</v>
      </c>
      <c r="F78" s="3"/>
      <c r="G78" s="59">
        <f>SUM(G16,G30,G66)</f>
        <v>52</v>
      </c>
      <c r="H78" s="12">
        <f>SUM(H16,H30,H66)</f>
        <v>57</v>
      </c>
      <c r="I78" s="57">
        <f t="shared" si="0"/>
        <v>0.64772727272727271</v>
      </c>
      <c r="J78" s="3"/>
    </row>
    <row r="79" spans="1:10" ht="16.5" thickBot="1" x14ac:dyDescent="0.3">
      <c r="A79" s="10" t="s">
        <v>58</v>
      </c>
      <c r="B79" s="41">
        <v>100</v>
      </c>
      <c r="C79" s="5">
        <f>(C78*B79)/B78</f>
        <v>100</v>
      </c>
      <c r="D79" s="13">
        <f>(D78*B79)/B78</f>
        <v>82.954545454545453</v>
      </c>
      <c r="E79" s="57">
        <f>(D79/B79)</f>
        <v>0.82954545454545459</v>
      </c>
      <c r="F79" s="3"/>
      <c r="G79" s="61">
        <f>(G78/B78)*100</f>
        <v>59.090909090909093</v>
      </c>
      <c r="H79" s="13">
        <f>(H78*B79)/B78</f>
        <v>64.772727272727266</v>
      </c>
      <c r="I79" s="57">
        <f t="shared" si="0"/>
        <v>0.64772727272727271</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t="s">
        <v>81</v>
      </c>
      <c r="B86" s="72"/>
      <c r="C86" s="72"/>
      <c r="D86" s="72"/>
      <c r="I86" s="70" t="s">
        <v>124</v>
      </c>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82:E82"/>
    <mergeCell ref="H82:J82"/>
    <mergeCell ref="A86:D86"/>
    <mergeCell ref="I86:J86"/>
    <mergeCell ref="A9:J9"/>
    <mergeCell ref="A10:J10"/>
    <mergeCell ref="A12:J12"/>
    <mergeCell ref="A14:A15"/>
    <mergeCell ref="B14:B15"/>
    <mergeCell ref="C14:C15"/>
    <mergeCell ref="D14:F14"/>
    <mergeCell ref="G14:J14"/>
    <mergeCell ref="A6:J6"/>
    <mergeCell ref="A7:J7"/>
    <mergeCell ref="A8:J8"/>
  </mergeCells>
  <hyperlinks>
    <hyperlink ref="A25" r:id="rId1" display="https://thuvienphapluat.vn/phap-luat/tim-van-ban.aspx?keyword=01/2014/TT-BGD%C4%90T&amp;area=2&amp;type=0&amp;match=False&amp;vc=True&amp;lan=1" xr:uid="{D59F070B-E29E-4E23-A353-F85318B957E3}"/>
    <hyperlink ref="A28" r:id="rId2" display="https://thuvienphapluat.vn/phap-luat/tim-van-ban.aspx?keyword=03/2014/TT-BTTTT&amp;area=2&amp;type=0&amp;match=False&amp;vc=True&amp;lan=1" xr:uid="{883F65EF-6672-46F0-9E64-B6C98F23943A}"/>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M89"/>
  <sheetViews>
    <sheetView topLeftCell="A79" workbookViewId="0">
      <selection sqref="A1:XFD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85</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58" t="s">
        <v>82</v>
      </c>
      <c r="B11" s="58"/>
      <c r="C11" s="58"/>
      <c r="D11" s="58"/>
      <c r="E11" s="58"/>
      <c r="F11" s="58"/>
      <c r="G11" s="58"/>
      <c r="H11" s="58"/>
      <c r="I11" s="58"/>
      <c r="J11" s="58"/>
    </row>
    <row r="12" spans="1:13" ht="54" customHeight="1" x14ac:dyDescent="0.25">
      <c r="A12" s="62" t="s">
        <v>86</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58.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79"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36.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si="0"/>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1</v>
      </c>
      <c r="E50" s="44">
        <f t="shared" ref="E50:E51" si="8">(D50/B50)</f>
        <v>0.5</v>
      </c>
      <c r="F50" s="51"/>
      <c r="G50" s="60">
        <v>2</v>
      </c>
      <c r="H50" s="15">
        <v>2</v>
      </c>
      <c r="I50" s="16">
        <f t="shared" si="0"/>
        <v>1</v>
      </c>
      <c r="J50" s="52"/>
    </row>
    <row r="51" spans="1:10" ht="28.5" thickBot="1" x14ac:dyDescent="0.3">
      <c r="A51" s="4" t="s">
        <v>36</v>
      </c>
      <c r="B51" s="42">
        <v>2</v>
      </c>
      <c r="C51" s="3">
        <v>2</v>
      </c>
      <c r="D51" s="36">
        <v>1</v>
      </c>
      <c r="E51" s="44">
        <f t="shared" si="8"/>
        <v>0.5</v>
      </c>
      <c r="F51" s="51"/>
      <c r="G51" s="60">
        <v>1</v>
      </c>
      <c r="H51" s="15">
        <v>2</v>
      </c>
      <c r="I51" s="16">
        <f t="shared" si="0"/>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1</v>
      </c>
      <c r="E53" s="44">
        <f t="shared" ref="E53:E54" si="9">(D53/B53)</f>
        <v>0.5</v>
      </c>
      <c r="F53" s="51"/>
      <c r="G53" s="60">
        <v>1</v>
      </c>
      <c r="H53" s="15">
        <v>2</v>
      </c>
      <c r="I53" s="16">
        <f t="shared" si="0"/>
        <v>1</v>
      </c>
      <c r="J53" s="52"/>
    </row>
    <row r="54" spans="1:10" ht="60.75" thickBot="1" x14ac:dyDescent="0.3">
      <c r="A54" s="6" t="s">
        <v>38</v>
      </c>
      <c r="B54" s="42">
        <v>2</v>
      </c>
      <c r="C54" s="3">
        <v>2</v>
      </c>
      <c r="D54" s="36">
        <v>1</v>
      </c>
      <c r="E54" s="44">
        <f t="shared" si="9"/>
        <v>0.5</v>
      </c>
      <c r="F54" s="51"/>
      <c r="G54" s="60">
        <v>2</v>
      </c>
      <c r="H54" s="15">
        <v>2</v>
      </c>
      <c r="I54" s="16">
        <f t="shared" si="0"/>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1</v>
      </c>
      <c r="E56" s="44">
        <f t="shared" ref="E56:E59" si="10">(D56/B56)</f>
        <v>0.5</v>
      </c>
      <c r="F56" s="51"/>
      <c r="G56" s="60">
        <v>1</v>
      </c>
      <c r="H56" s="15">
        <v>2</v>
      </c>
      <c r="I56" s="16">
        <f t="shared" si="0"/>
        <v>1</v>
      </c>
      <c r="J56" s="52"/>
    </row>
    <row r="57" spans="1:10" ht="60.75" thickBot="1" x14ac:dyDescent="0.3">
      <c r="A57" s="6" t="s">
        <v>40</v>
      </c>
      <c r="B57" s="42">
        <v>2</v>
      </c>
      <c r="C57" s="3">
        <v>2</v>
      </c>
      <c r="D57" s="36">
        <v>1</v>
      </c>
      <c r="E57" s="44">
        <f t="shared" si="10"/>
        <v>0.5</v>
      </c>
      <c r="F57" s="51"/>
      <c r="G57" s="60">
        <v>2</v>
      </c>
      <c r="H57" s="15">
        <v>2</v>
      </c>
      <c r="I57" s="16">
        <f t="shared" si="0"/>
        <v>1</v>
      </c>
      <c r="J57" s="52"/>
    </row>
    <row r="58" spans="1:10" ht="36.75" thickBot="1" x14ac:dyDescent="0.3">
      <c r="A58" s="6" t="s">
        <v>41</v>
      </c>
      <c r="B58" s="42">
        <v>2</v>
      </c>
      <c r="C58" s="3">
        <v>2</v>
      </c>
      <c r="D58" s="36">
        <v>1</v>
      </c>
      <c r="E58" s="44">
        <f t="shared" si="10"/>
        <v>0.5</v>
      </c>
      <c r="F58" s="51"/>
      <c r="G58" s="60">
        <v>1</v>
      </c>
      <c r="H58" s="15">
        <v>2</v>
      </c>
      <c r="I58" s="16">
        <f t="shared" si="0"/>
        <v>1</v>
      </c>
      <c r="J58" s="52"/>
    </row>
    <row r="59" spans="1:10" ht="48.75" thickBot="1" x14ac:dyDescent="0.3">
      <c r="A59" s="6" t="s">
        <v>42</v>
      </c>
      <c r="B59" s="42">
        <v>2</v>
      </c>
      <c r="C59" s="3">
        <v>2</v>
      </c>
      <c r="D59" s="36">
        <v>1</v>
      </c>
      <c r="E59" s="44">
        <f t="shared" si="10"/>
        <v>0.5</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1</v>
      </c>
      <c r="E62" s="44">
        <f t="shared" si="11"/>
        <v>0.5</v>
      </c>
      <c r="F62" s="51"/>
      <c r="G62" s="60">
        <v>1</v>
      </c>
      <c r="H62" s="15">
        <v>2</v>
      </c>
      <c r="I62" s="16">
        <f t="shared" si="0"/>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51"/>
      <c r="G64" s="60">
        <v>1</v>
      </c>
      <c r="H64" s="15">
        <v>2</v>
      </c>
      <c r="I64" s="16">
        <f t="shared" si="0"/>
        <v>1</v>
      </c>
      <c r="J64" s="51"/>
    </row>
    <row r="65" spans="1:10" ht="108.75" thickBot="1" x14ac:dyDescent="0.3">
      <c r="A65" s="9" t="s">
        <v>46</v>
      </c>
      <c r="B65" s="42">
        <v>2</v>
      </c>
      <c r="C65" s="14">
        <v>2</v>
      </c>
      <c r="D65" s="36">
        <v>1</v>
      </c>
      <c r="E65" s="44">
        <f t="shared" si="12"/>
        <v>0.5</v>
      </c>
      <c r="F65" s="51"/>
      <c r="G65" s="60">
        <v>2</v>
      </c>
      <c r="H65" s="15">
        <v>2</v>
      </c>
      <c r="I65" s="16">
        <f t="shared" si="0"/>
        <v>1</v>
      </c>
      <c r="J65" s="51"/>
    </row>
    <row r="66" spans="1:10" s="17" customFormat="1" ht="63.75"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0"/>
        <v>1</v>
      </c>
      <c r="J67" s="24" t="str">
        <f>IF(I67&gt;=0.5,"Đạt","Không đạt")</f>
        <v>Đạt</v>
      </c>
    </row>
    <row r="68" spans="1:10" ht="72.75" thickBot="1" x14ac:dyDescent="0.3">
      <c r="A68" s="9" t="s">
        <v>49</v>
      </c>
      <c r="B68" s="42">
        <v>2</v>
      </c>
      <c r="C68" s="14">
        <v>2</v>
      </c>
      <c r="D68" s="36">
        <v>1</v>
      </c>
      <c r="E68" s="44">
        <f t="shared" ref="E68:E71" si="13">(D68/B68)</f>
        <v>0.5</v>
      </c>
      <c r="F68" s="51"/>
      <c r="G68" s="60">
        <v>2</v>
      </c>
      <c r="H68" s="15">
        <v>2</v>
      </c>
      <c r="I68" s="16">
        <f t="shared" si="0"/>
        <v>1</v>
      </c>
      <c r="J68" s="51"/>
    </row>
    <row r="69" spans="1:10" ht="16.5" thickBot="1" x14ac:dyDescent="0.3">
      <c r="A69" s="9" t="s">
        <v>50</v>
      </c>
      <c r="B69" s="42">
        <v>2</v>
      </c>
      <c r="C69" s="14">
        <v>2</v>
      </c>
      <c r="D69" s="36">
        <v>1</v>
      </c>
      <c r="E69" s="44">
        <f t="shared" si="13"/>
        <v>0.5</v>
      </c>
      <c r="F69" s="51"/>
      <c r="G69" s="60">
        <v>2</v>
      </c>
      <c r="H69" s="15">
        <v>2</v>
      </c>
      <c r="I69" s="16">
        <f t="shared" si="0"/>
        <v>1</v>
      </c>
      <c r="J69" s="51"/>
    </row>
    <row r="70" spans="1:10" ht="48.75" thickBot="1" x14ac:dyDescent="0.3">
      <c r="A70" s="9" t="s">
        <v>51</v>
      </c>
      <c r="B70" s="42">
        <v>2</v>
      </c>
      <c r="C70" s="14">
        <v>2</v>
      </c>
      <c r="D70" s="36">
        <v>1</v>
      </c>
      <c r="E70" s="44">
        <f t="shared" si="13"/>
        <v>0.5</v>
      </c>
      <c r="F70" s="51"/>
      <c r="G70" s="60">
        <v>2</v>
      </c>
      <c r="H70" s="15">
        <v>2</v>
      </c>
      <c r="I70" s="16">
        <f t="shared" si="0"/>
        <v>1</v>
      </c>
      <c r="J70" s="51"/>
    </row>
    <row r="71" spans="1:10" ht="72.75" thickBot="1" x14ac:dyDescent="0.3">
      <c r="A71" s="9" t="s">
        <v>52</v>
      </c>
      <c r="B71" s="42">
        <v>2</v>
      </c>
      <c r="C71" s="14">
        <v>2</v>
      </c>
      <c r="D71" s="36">
        <v>1</v>
      </c>
      <c r="E71" s="44">
        <f t="shared" si="13"/>
        <v>0.5</v>
      </c>
      <c r="F71" s="51"/>
      <c r="G71" s="60">
        <v>1</v>
      </c>
      <c r="H71" s="15">
        <v>2</v>
      </c>
      <c r="I71" s="16">
        <f t="shared" si="0"/>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0"/>
        <v>0.25</v>
      </c>
      <c r="J72" s="24" t="str">
        <f>IF(I72&gt;=0.5,"Đạt","Không đạt")</f>
        <v>Không đạt</v>
      </c>
    </row>
    <row r="73" spans="1:10" ht="24.75" thickBot="1" x14ac:dyDescent="0.3">
      <c r="A73" s="9" t="s">
        <v>53</v>
      </c>
      <c r="B73" s="42">
        <v>2</v>
      </c>
      <c r="C73" s="14">
        <v>2</v>
      </c>
      <c r="D73" s="36">
        <v>1</v>
      </c>
      <c r="E73" s="44">
        <f t="shared" ref="E73:E74" si="14">(D73/B73)</f>
        <v>0.5</v>
      </c>
      <c r="F73" s="51"/>
      <c r="G73" s="60">
        <v>1</v>
      </c>
      <c r="H73" s="15">
        <v>1</v>
      </c>
      <c r="I73" s="16">
        <f t="shared" si="0"/>
        <v>0.5</v>
      </c>
      <c r="J73" s="51"/>
    </row>
    <row r="74" spans="1:10" ht="36.75" thickBot="1" x14ac:dyDescent="0.3">
      <c r="A74" s="9" t="s">
        <v>54</v>
      </c>
      <c r="B74" s="42">
        <v>2</v>
      </c>
      <c r="C74" s="14">
        <v>2</v>
      </c>
      <c r="D74" s="36">
        <v>1</v>
      </c>
      <c r="E74" s="44">
        <f t="shared" si="14"/>
        <v>0.5</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0"/>
        <v>0.75</v>
      </c>
      <c r="J75" s="24" t="str">
        <f>IF(I75&gt;=0.5,"Đạt","Không đạt")</f>
        <v>Đạt</v>
      </c>
    </row>
    <row r="76" spans="1:10" ht="36.75" thickBot="1" x14ac:dyDescent="0.3">
      <c r="A76" s="9" t="s">
        <v>55</v>
      </c>
      <c r="B76" s="42">
        <v>2</v>
      </c>
      <c r="C76" s="14">
        <v>2</v>
      </c>
      <c r="D76" s="36">
        <v>1</v>
      </c>
      <c r="E76" s="44">
        <f t="shared" ref="E76:E77" si="15">(D76/B76)</f>
        <v>0.5</v>
      </c>
      <c r="F76" s="51"/>
      <c r="G76" s="60">
        <v>1</v>
      </c>
      <c r="H76" s="15">
        <v>1</v>
      </c>
      <c r="I76" s="16">
        <f t="shared" si="0"/>
        <v>0.5</v>
      </c>
      <c r="J76" s="51"/>
    </row>
    <row r="77" spans="1:10" ht="36.75" thickBot="1" x14ac:dyDescent="0.3">
      <c r="A77" s="9" t="s">
        <v>56</v>
      </c>
      <c r="B77" s="42">
        <v>2</v>
      </c>
      <c r="C77" s="14">
        <v>2</v>
      </c>
      <c r="D77" s="36">
        <v>1</v>
      </c>
      <c r="E77" s="44">
        <f t="shared" si="15"/>
        <v>0.5</v>
      </c>
      <c r="F77" s="51"/>
      <c r="G77" s="60">
        <v>1</v>
      </c>
      <c r="H77" s="15">
        <v>2</v>
      </c>
      <c r="I77" s="16">
        <f t="shared" si="0"/>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0"/>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0"/>
        <v>0.59090909090909094</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t="s">
        <v>81</v>
      </c>
      <c r="B86" s="72"/>
      <c r="C86" s="72"/>
      <c r="D86" s="72"/>
      <c r="I86" s="70" t="s">
        <v>80</v>
      </c>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7285DE52-0901-44F7-9F10-AE52CFAE4757}"/>
    <hyperlink ref="A28" r:id="rId2" display="https://thuvienphapluat.vn/phap-luat/tim-van-ban.aspx?keyword=03/2014/TT-BTTTT&amp;area=2&amp;type=0&amp;match=False&amp;vc=True&amp;lan=1" xr:uid="{5355DF01-48AC-4573-9787-5013EAC8C873}"/>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7DC4-DD02-4F8B-AF71-00015A545C61}">
  <dimension ref="A6:M89"/>
  <sheetViews>
    <sheetView topLeftCell="A55" workbookViewId="0">
      <selection activeCell="D92" sqref="D92"/>
    </sheetView>
  </sheetViews>
  <sheetFormatPr defaultRowHeight="15.75" x14ac:dyDescent="0.25"/>
  <cols>
    <col min="1" max="1" width="25.85546875" style="85" customWidth="1"/>
    <col min="2" max="2" width="7.42578125" style="85" customWidth="1"/>
    <col min="3" max="3" width="7.42578125" style="85" hidden="1" customWidth="1"/>
    <col min="4" max="4" width="8" style="102" customWidth="1"/>
    <col min="5" max="5" width="13.140625" style="102" customWidth="1"/>
    <col min="6" max="6" width="24.85546875" style="85" customWidth="1"/>
    <col min="7" max="7" width="9.28515625" style="85" customWidth="1"/>
    <col min="8" max="8" width="8.5703125" style="85" customWidth="1"/>
    <col min="9" max="9" width="13.140625" style="85" customWidth="1"/>
    <col min="10" max="10" width="24.140625" style="134" customWidth="1"/>
    <col min="11" max="16384" width="9.140625" style="85"/>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125</v>
      </c>
      <c r="B8" s="66"/>
      <c r="C8" s="66"/>
      <c r="D8" s="66"/>
      <c r="E8" s="66"/>
      <c r="F8" s="66"/>
      <c r="G8" s="66"/>
      <c r="H8" s="66"/>
      <c r="I8" s="66"/>
      <c r="J8" s="66"/>
    </row>
    <row r="9" spans="1:13" ht="16.5" x14ac:dyDescent="0.25">
      <c r="A9" s="66" t="s">
        <v>126</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144" t="s">
        <v>82</v>
      </c>
      <c r="B11" s="144"/>
      <c r="C11" s="144"/>
      <c r="D11" s="144"/>
      <c r="E11" s="144"/>
      <c r="F11" s="144"/>
      <c r="G11" s="144"/>
      <c r="H11" s="144"/>
      <c r="I11" s="144"/>
      <c r="J11" s="144"/>
    </row>
    <row r="12" spans="1:13" ht="54" customHeight="1" x14ac:dyDescent="0.25">
      <c r="A12" s="62" t="s">
        <v>86</v>
      </c>
      <c r="B12" s="62"/>
      <c r="C12" s="62"/>
      <c r="D12" s="62"/>
      <c r="E12" s="62"/>
      <c r="F12" s="62"/>
      <c r="G12" s="62"/>
      <c r="H12" s="62"/>
      <c r="I12" s="62"/>
      <c r="J12" s="62"/>
    </row>
    <row r="13" spans="1:13" ht="9.6" customHeight="1" thickBot="1" x14ac:dyDescent="0.4">
      <c r="B13" s="103"/>
      <c r="C13" s="103"/>
      <c r="D13" s="118"/>
      <c r="E13" s="118"/>
      <c r="F13" s="103"/>
      <c r="G13" s="103"/>
      <c r="H13" s="103"/>
      <c r="I13" s="103"/>
      <c r="J13" s="133"/>
    </row>
    <row r="14" spans="1:13" ht="17.45" customHeight="1" thickBot="1" x14ac:dyDescent="0.3">
      <c r="A14" s="63" t="s">
        <v>0</v>
      </c>
      <c r="B14" s="63" t="s">
        <v>1</v>
      </c>
      <c r="C14" s="63" t="s">
        <v>1</v>
      </c>
      <c r="D14" s="67" t="s">
        <v>2</v>
      </c>
      <c r="E14" s="68"/>
      <c r="F14" s="69"/>
      <c r="G14" s="67" t="s">
        <v>3</v>
      </c>
      <c r="H14" s="68"/>
      <c r="I14" s="68"/>
      <c r="J14" s="69"/>
      <c r="M14" s="104"/>
    </row>
    <row r="15" spans="1:13" ht="158.25" thickBot="1" x14ac:dyDescent="0.3">
      <c r="A15" s="64"/>
      <c r="B15" s="64"/>
      <c r="C15" s="64"/>
      <c r="D15" s="119" t="s">
        <v>71</v>
      </c>
      <c r="E15" s="119" t="s">
        <v>76</v>
      </c>
      <c r="F15" s="86" t="s">
        <v>78</v>
      </c>
      <c r="G15" s="86" t="s">
        <v>72</v>
      </c>
      <c r="H15" s="86" t="s">
        <v>73</v>
      </c>
      <c r="I15" s="87" t="s">
        <v>77</v>
      </c>
      <c r="J15" s="86" t="s">
        <v>79</v>
      </c>
      <c r="M15" s="104"/>
    </row>
    <row r="16" spans="1:13" s="102" customFormat="1" ht="32.25" thickBot="1" x14ac:dyDescent="0.3">
      <c r="A16" s="105" t="s">
        <v>4</v>
      </c>
      <c r="B16" s="106">
        <f>SUM(B17,B24,B27)</f>
        <v>20</v>
      </c>
      <c r="C16" s="106">
        <f>SUM(C17,C24,C27)</f>
        <v>20</v>
      </c>
      <c r="D16" s="106">
        <f>SUM(D17,D24,D27)</f>
        <v>19</v>
      </c>
      <c r="E16" s="107">
        <f>(D16/B16)</f>
        <v>0.95</v>
      </c>
      <c r="F16" s="124" t="str">
        <f>IF(E16&gt;=0.5,"Đạt","Không đạt")</f>
        <v>Đạt</v>
      </c>
      <c r="G16" s="106">
        <f>SUM(G17,G24,G27)</f>
        <v>8</v>
      </c>
      <c r="H16" s="106">
        <f>SUM(H17,H24,H27)</f>
        <v>6</v>
      </c>
      <c r="I16" s="107">
        <f t="shared" ref="I16:I79" si="0">(H16/B16)</f>
        <v>0.3</v>
      </c>
      <c r="J16" s="124" t="str">
        <f>IF(I16&gt;=0.5,"Đạt","Không đạt")</f>
        <v>Không đạt</v>
      </c>
    </row>
    <row r="17" spans="1:10" s="102" customFormat="1" ht="32.25" thickBot="1" x14ac:dyDescent="0.3">
      <c r="A17" s="108" t="s">
        <v>5</v>
      </c>
      <c r="B17" s="109">
        <f>SUM(B18:B23)</f>
        <v>12</v>
      </c>
      <c r="C17" s="109">
        <f>SUM(C18:C23)</f>
        <v>12</v>
      </c>
      <c r="D17" s="109">
        <f>SUM(D18:D23)</f>
        <v>12</v>
      </c>
      <c r="E17" s="110">
        <f>(D17/B17)</f>
        <v>1</v>
      </c>
      <c r="F17" s="109" t="str">
        <f>IF(E17&gt;=0.5,"Đạt"," Không đạt")</f>
        <v>Đạt</v>
      </c>
      <c r="G17" s="109">
        <f>SUM(G18:G23)</f>
        <v>6</v>
      </c>
      <c r="H17" s="109">
        <f>SUM(H18:H23)</f>
        <v>6</v>
      </c>
      <c r="I17" s="111">
        <f t="shared" si="0"/>
        <v>0.5</v>
      </c>
      <c r="J17" s="109" t="str">
        <f>IF(I17&gt;=0.5,"Đạt","Không đạt")</f>
        <v>Đạt</v>
      </c>
    </row>
    <row r="18" spans="1:10" ht="172.5" thickBot="1" x14ac:dyDescent="0.3">
      <c r="A18" s="89" t="s">
        <v>6</v>
      </c>
      <c r="B18" s="126">
        <v>2</v>
      </c>
      <c r="C18" s="88">
        <v>2</v>
      </c>
      <c r="D18" s="120">
        <v>2</v>
      </c>
      <c r="E18" s="128">
        <f>(D18/B18)</f>
        <v>1</v>
      </c>
      <c r="F18" s="135"/>
      <c r="G18" s="142">
        <v>2</v>
      </c>
      <c r="H18" s="100">
        <v>2</v>
      </c>
      <c r="I18" s="101">
        <f t="shared" si="0"/>
        <v>1</v>
      </c>
      <c r="J18" s="138"/>
    </row>
    <row r="19" spans="1:10" ht="24.75" thickBot="1" x14ac:dyDescent="0.3">
      <c r="A19" s="91" t="s">
        <v>7</v>
      </c>
      <c r="B19" s="126">
        <v>2</v>
      </c>
      <c r="C19" s="88">
        <v>2</v>
      </c>
      <c r="D19" s="120">
        <v>2</v>
      </c>
      <c r="E19" s="128">
        <f t="shared" ref="E19:E23" si="1">(D19/B19)</f>
        <v>1</v>
      </c>
      <c r="F19" s="135"/>
      <c r="G19" s="142">
        <v>2</v>
      </c>
      <c r="H19" s="100">
        <v>2</v>
      </c>
      <c r="I19" s="101">
        <f t="shared" si="0"/>
        <v>1</v>
      </c>
      <c r="J19" s="138"/>
    </row>
    <row r="20" spans="1:10" ht="24.75" thickBot="1" x14ac:dyDescent="0.3">
      <c r="A20" s="91" t="s">
        <v>8</v>
      </c>
      <c r="B20" s="126">
        <v>2</v>
      </c>
      <c r="C20" s="88">
        <v>2</v>
      </c>
      <c r="D20" s="120">
        <v>2</v>
      </c>
      <c r="E20" s="128">
        <f t="shared" si="1"/>
        <v>1</v>
      </c>
      <c r="F20" s="135"/>
      <c r="G20" s="142">
        <v>1</v>
      </c>
      <c r="H20" s="100">
        <v>1</v>
      </c>
      <c r="I20" s="101">
        <f t="shared" si="0"/>
        <v>0.5</v>
      </c>
      <c r="J20" s="138"/>
    </row>
    <row r="21" spans="1:10" ht="60.75" thickBot="1" x14ac:dyDescent="0.3">
      <c r="A21" s="91" t="s">
        <v>9</v>
      </c>
      <c r="B21" s="126">
        <v>2</v>
      </c>
      <c r="C21" s="88">
        <v>2</v>
      </c>
      <c r="D21" s="120">
        <v>2</v>
      </c>
      <c r="E21" s="128">
        <f t="shared" si="1"/>
        <v>1</v>
      </c>
      <c r="F21" s="135"/>
      <c r="G21" s="142">
        <v>0</v>
      </c>
      <c r="H21" s="100">
        <v>0</v>
      </c>
      <c r="I21" s="101">
        <f t="shared" si="0"/>
        <v>0</v>
      </c>
      <c r="J21" s="138"/>
    </row>
    <row r="22" spans="1:10" ht="36.75" thickBot="1" x14ac:dyDescent="0.3">
      <c r="A22" s="91" t="s">
        <v>10</v>
      </c>
      <c r="B22" s="126">
        <v>2</v>
      </c>
      <c r="C22" s="88">
        <v>2</v>
      </c>
      <c r="D22" s="120">
        <v>2</v>
      </c>
      <c r="E22" s="128">
        <f t="shared" si="1"/>
        <v>1</v>
      </c>
      <c r="F22" s="135"/>
      <c r="G22" s="142">
        <v>1</v>
      </c>
      <c r="H22" s="100">
        <v>1</v>
      </c>
      <c r="I22" s="101">
        <f t="shared" si="0"/>
        <v>0.5</v>
      </c>
      <c r="J22" s="138"/>
    </row>
    <row r="23" spans="1:10" ht="48.75" thickBot="1" x14ac:dyDescent="0.3">
      <c r="A23" s="91" t="s">
        <v>11</v>
      </c>
      <c r="B23" s="126">
        <v>2</v>
      </c>
      <c r="C23" s="88">
        <v>2</v>
      </c>
      <c r="D23" s="120">
        <v>2</v>
      </c>
      <c r="E23" s="128">
        <f t="shared" si="1"/>
        <v>1</v>
      </c>
      <c r="F23" s="135"/>
      <c r="G23" s="142">
        <v>0</v>
      </c>
      <c r="H23" s="100">
        <v>0</v>
      </c>
      <c r="I23" s="101">
        <f t="shared" si="0"/>
        <v>0</v>
      </c>
      <c r="J23" s="138"/>
    </row>
    <row r="24" spans="1:10" s="102" customFormat="1" ht="32.25" thickBot="1" x14ac:dyDescent="0.3">
      <c r="A24" s="108" t="s">
        <v>12</v>
      </c>
      <c r="B24" s="109">
        <f>SUM(B25:B26)</f>
        <v>4</v>
      </c>
      <c r="C24" s="109">
        <f>SUM(C25:C26)</f>
        <v>4</v>
      </c>
      <c r="D24" s="109">
        <f>SUM(D25:D26)</f>
        <v>3</v>
      </c>
      <c r="E24" s="110">
        <f>(D24/B24)</f>
        <v>0.75</v>
      </c>
      <c r="F24" s="109" t="str">
        <f>IF(E24&gt;=0.5,"Đạt","Không đạt")</f>
        <v>Đạt</v>
      </c>
      <c r="G24" s="109">
        <f>SUM(G25:G26)</f>
        <v>1</v>
      </c>
      <c r="H24" s="109">
        <f>SUM(H25:H26)</f>
        <v>0</v>
      </c>
      <c r="I24" s="111">
        <f>(H24/B24)</f>
        <v>0</v>
      </c>
      <c r="J24" s="129" t="str">
        <f>IF(I24&gt;=0.5,"Đạt","Không đạt")</f>
        <v>Không đạt</v>
      </c>
    </row>
    <row r="25" spans="1:10" ht="264.75" thickBot="1" x14ac:dyDescent="0.3">
      <c r="A25" s="91" t="s">
        <v>70</v>
      </c>
      <c r="B25" s="127">
        <v>2</v>
      </c>
      <c r="C25" s="92">
        <v>2</v>
      </c>
      <c r="D25" s="120">
        <v>1</v>
      </c>
      <c r="E25" s="128">
        <f t="shared" ref="E25:E26" si="2">(D25/B25)</f>
        <v>0.5</v>
      </c>
      <c r="F25" s="55"/>
      <c r="G25" s="142">
        <v>1</v>
      </c>
      <c r="H25" s="100">
        <v>0</v>
      </c>
      <c r="I25" s="101">
        <f t="shared" si="0"/>
        <v>0</v>
      </c>
      <c r="J25" s="139"/>
    </row>
    <row r="26" spans="1:10" ht="64.5" thickBot="1" x14ac:dyDescent="0.3">
      <c r="A26" s="89" t="s">
        <v>13</v>
      </c>
      <c r="B26" s="126">
        <v>2</v>
      </c>
      <c r="C26" s="88">
        <v>2</v>
      </c>
      <c r="D26" s="120">
        <v>2</v>
      </c>
      <c r="E26" s="128">
        <f t="shared" si="2"/>
        <v>1</v>
      </c>
      <c r="F26" s="135"/>
      <c r="G26" s="142">
        <v>0</v>
      </c>
      <c r="H26" s="100">
        <v>0</v>
      </c>
      <c r="I26" s="101">
        <f t="shared" si="0"/>
        <v>0</v>
      </c>
      <c r="J26" s="138"/>
    </row>
    <row r="27" spans="1:10" s="102" customFormat="1" ht="32.25" thickBot="1" x14ac:dyDescent="0.3">
      <c r="A27" s="108" t="s">
        <v>14</v>
      </c>
      <c r="B27" s="109">
        <f>SUM(B28:B29)</f>
        <v>4</v>
      </c>
      <c r="C27" s="109">
        <f>SUM(C28:C29)</f>
        <v>4</v>
      </c>
      <c r="D27" s="109">
        <f>SUM(D28:D29)</f>
        <v>4</v>
      </c>
      <c r="E27" s="110">
        <f>(D27/B27)</f>
        <v>1</v>
      </c>
      <c r="F27" s="109" t="str">
        <f>IF(E27&gt;=0.5,"Đạt","Không đạt")</f>
        <v>Đạt</v>
      </c>
      <c r="G27" s="109">
        <f>SUM(G28:G29)</f>
        <v>1</v>
      </c>
      <c r="H27" s="109">
        <f>SUM(H28:H29)</f>
        <v>0</v>
      </c>
      <c r="I27" s="111">
        <f>(H27/B27)</f>
        <v>0</v>
      </c>
      <c r="J27" s="130" t="str">
        <f>IF(I27&gt;=0.5,"Đạt","Không đạt")</f>
        <v>Không đạt</v>
      </c>
    </row>
    <row r="28" spans="1:10" ht="96.75" thickBot="1" x14ac:dyDescent="0.3">
      <c r="A28" s="91" t="s">
        <v>15</v>
      </c>
      <c r="B28" s="126">
        <v>2</v>
      </c>
      <c r="C28" s="88">
        <v>2</v>
      </c>
      <c r="D28" s="120">
        <v>2</v>
      </c>
      <c r="E28" s="128">
        <f t="shared" ref="E28:E29" si="3">(D28/B28)</f>
        <v>1</v>
      </c>
      <c r="F28" s="135"/>
      <c r="G28" s="142">
        <v>1</v>
      </c>
      <c r="H28" s="100">
        <v>0</v>
      </c>
      <c r="I28" s="101">
        <f t="shared" si="0"/>
        <v>0</v>
      </c>
      <c r="J28" s="138"/>
    </row>
    <row r="29" spans="1:10" ht="40.5" thickBot="1" x14ac:dyDescent="0.3">
      <c r="A29" s="89" t="s">
        <v>16</v>
      </c>
      <c r="B29" s="126">
        <v>2</v>
      </c>
      <c r="C29" s="88">
        <v>2</v>
      </c>
      <c r="D29" s="120">
        <v>2</v>
      </c>
      <c r="E29" s="128">
        <f t="shared" si="3"/>
        <v>1</v>
      </c>
      <c r="F29" s="135"/>
      <c r="G29" s="142">
        <v>0</v>
      </c>
      <c r="H29" s="100">
        <v>0</v>
      </c>
      <c r="I29" s="101">
        <f t="shared" si="0"/>
        <v>0</v>
      </c>
      <c r="J29" s="138"/>
    </row>
    <row r="30" spans="1:10" s="102" customFormat="1" ht="32.25" thickBot="1" x14ac:dyDescent="0.3">
      <c r="A30" s="105" t="s">
        <v>17</v>
      </c>
      <c r="B30" s="106">
        <f>SUM(B31,B34,B41,B46,B49,B52,B55,B60,B63)</f>
        <v>52</v>
      </c>
      <c r="C30" s="106">
        <f>SUM(C31,C34,C41,C46,C49,C52,C55,C60,C63)</f>
        <v>52</v>
      </c>
      <c r="D30" s="106">
        <f>SUM(D31,D34,D41,D46,D49,D52,D55,D60,D63)</f>
        <v>45</v>
      </c>
      <c r="E30" s="107">
        <f>(D30/B30)</f>
        <v>0.86538461538461542</v>
      </c>
      <c r="F30" s="124" t="str">
        <f>IF(E30&gt;=0.5,"Đạt","Không đạt")</f>
        <v>Đạt</v>
      </c>
      <c r="G30" s="106">
        <f>SUM(G31,G34,G41,G46,G49,G52,G55,G60,G63)</f>
        <v>33</v>
      </c>
      <c r="H30" s="106">
        <f>SUM(H31,H34,H41,H46,H49,H52,H55,H60,H63)</f>
        <v>34</v>
      </c>
      <c r="I30" s="107">
        <f t="shared" si="0"/>
        <v>0.65384615384615385</v>
      </c>
      <c r="J30" s="131" t="str">
        <f>IF(I30&gt;=0.5,"Đạt","Không đạt")</f>
        <v>Đạt</v>
      </c>
    </row>
    <row r="31" spans="1:10" s="102" customFormat="1" ht="48" thickBot="1" x14ac:dyDescent="0.3">
      <c r="A31" s="108" t="s">
        <v>18</v>
      </c>
      <c r="B31" s="109">
        <f>SUM(B32:B33)</f>
        <v>4</v>
      </c>
      <c r="C31" s="109">
        <f>SUM(C32:C33)</f>
        <v>4</v>
      </c>
      <c r="D31" s="109">
        <f>SUM(D32:D33)</f>
        <v>4</v>
      </c>
      <c r="E31" s="110">
        <f>(D31/B31)</f>
        <v>1</v>
      </c>
      <c r="F31" s="109" t="str">
        <f>IF(E31&gt;=0.5,"Đạt","Không đạt")</f>
        <v>Đạt</v>
      </c>
      <c r="G31" s="109">
        <f>SUM(G32:G33)</f>
        <v>2</v>
      </c>
      <c r="H31" s="109">
        <f>SUM(H32:H33)</f>
        <v>0</v>
      </c>
      <c r="I31" s="111">
        <f t="shared" si="0"/>
        <v>0</v>
      </c>
      <c r="J31" s="132" t="str">
        <f>IF(I31&gt;=0.5,"Đạt","Không đạt")</f>
        <v>Không đạt</v>
      </c>
    </row>
    <row r="32" spans="1:10" ht="108.75" thickBot="1" x14ac:dyDescent="0.3">
      <c r="A32" s="91" t="s">
        <v>19</v>
      </c>
      <c r="B32" s="126">
        <v>2</v>
      </c>
      <c r="C32" s="88">
        <v>2</v>
      </c>
      <c r="D32" s="120">
        <v>2</v>
      </c>
      <c r="E32" s="128">
        <f t="shared" ref="E32:E33" si="4">(D32/B32)</f>
        <v>1</v>
      </c>
      <c r="F32" s="137"/>
      <c r="G32" s="142">
        <v>2</v>
      </c>
      <c r="H32" s="100">
        <v>0</v>
      </c>
      <c r="I32" s="101">
        <f t="shared" si="0"/>
        <v>0</v>
      </c>
      <c r="J32" s="136"/>
    </row>
    <row r="33" spans="1:10" ht="24.75" thickBot="1" x14ac:dyDescent="0.3">
      <c r="A33" s="91" t="s">
        <v>20</v>
      </c>
      <c r="B33" s="126">
        <v>2</v>
      </c>
      <c r="C33" s="88">
        <v>2</v>
      </c>
      <c r="D33" s="120">
        <v>2</v>
      </c>
      <c r="E33" s="128">
        <f t="shared" si="4"/>
        <v>1</v>
      </c>
      <c r="F33" s="88"/>
      <c r="G33" s="142">
        <v>0</v>
      </c>
      <c r="H33" s="100">
        <v>0</v>
      </c>
      <c r="I33" s="101">
        <f t="shared" si="0"/>
        <v>0</v>
      </c>
      <c r="J33" s="136"/>
    </row>
    <row r="34" spans="1:10" s="102" customFormat="1" ht="32.25" thickBot="1" x14ac:dyDescent="0.3">
      <c r="A34" s="108" t="s">
        <v>21</v>
      </c>
      <c r="B34" s="109">
        <f>SUM(B35:B40)</f>
        <v>12</v>
      </c>
      <c r="C34" s="109">
        <f>SUM(C35:C40)</f>
        <v>12</v>
      </c>
      <c r="D34" s="109">
        <f>SUM(D35:D40)</f>
        <v>12</v>
      </c>
      <c r="E34" s="110">
        <f>(D34/B34)</f>
        <v>1</v>
      </c>
      <c r="F34" s="109" t="str">
        <f>IF(E34&gt;=0.5,"Đạt","Không đạt")</f>
        <v>Đạt</v>
      </c>
      <c r="G34" s="109">
        <f>SUM(G35:G40)</f>
        <v>5</v>
      </c>
      <c r="H34" s="109">
        <f>SUM(H35:H40)</f>
        <v>0</v>
      </c>
      <c r="I34" s="111">
        <f t="shared" si="0"/>
        <v>0</v>
      </c>
      <c r="J34" s="132" t="str">
        <f>IF(I34&gt;=0.5,"Đạt","Không đạt")</f>
        <v>Không đạt</v>
      </c>
    </row>
    <row r="35" spans="1:10" ht="51.75" thickBot="1" x14ac:dyDescent="0.3">
      <c r="A35" s="93" t="s">
        <v>22</v>
      </c>
      <c r="B35" s="126">
        <v>2</v>
      </c>
      <c r="C35" s="88">
        <v>2</v>
      </c>
      <c r="D35" s="120">
        <v>2</v>
      </c>
      <c r="E35" s="128">
        <f t="shared" ref="E35:E40" si="5">(D35/B35)</f>
        <v>1</v>
      </c>
      <c r="F35" s="135"/>
      <c r="G35" s="142">
        <v>1</v>
      </c>
      <c r="H35" s="100">
        <v>0</v>
      </c>
      <c r="I35" s="101">
        <f t="shared" si="0"/>
        <v>0</v>
      </c>
      <c r="J35" s="136"/>
    </row>
    <row r="36" spans="1:10" ht="36.75" thickBot="1" x14ac:dyDescent="0.3">
      <c r="A36" s="91" t="s">
        <v>23</v>
      </c>
      <c r="B36" s="126">
        <v>2</v>
      </c>
      <c r="C36" s="88">
        <v>2</v>
      </c>
      <c r="D36" s="120">
        <v>2</v>
      </c>
      <c r="E36" s="128">
        <f t="shared" si="5"/>
        <v>1</v>
      </c>
      <c r="F36" s="135"/>
      <c r="G36" s="142">
        <v>0</v>
      </c>
      <c r="H36" s="100">
        <v>0</v>
      </c>
      <c r="I36" s="101">
        <f t="shared" si="0"/>
        <v>0</v>
      </c>
      <c r="J36" s="136"/>
    </row>
    <row r="37" spans="1:10" ht="48.75" thickBot="1" x14ac:dyDescent="0.3">
      <c r="A37" s="91" t="s">
        <v>24</v>
      </c>
      <c r="B37" s="126">
        <v>2</v>
      </c>
      <c r="C37" s="88">
        <v>2</v>
      </c>
      <c r="D37" s="120">
        <v>2</v>
      </c>
      <c r="E37" s="128">
        <f t="shared" si="5"/>
        <v>1</v>
      </c>
      <c r="F37" s="135"/>
      <c r="G37" s="142">
        <v>2</v>
      </c>
      <c r="H37" s="100">
        <v>0</v>
      </c>
      <c r="I37" s="101">
        <f t="shared" si="0"/>
        <v>0</v>
      </c>
      <c r="J37" s="136"/>
    </row>
    <row r="38" spans="1:10" ht="36.75" thickBot="1" x14ac:dyDescent="0.3">
      <c r="A38" s="91" t="s">
        <v>25</v>
      </c>
      <c r="B38" s="126">
        <v>2</v>
      </c>
      <c r="C38" s="88">
        <v>2</v>
      </c>
      <c r="D38" s="120">
        <v>2</v>
      </c>
      <c r="E38" s="128">
        <f t="shared" si="5"/>
        <v>1</v>
      </c>
      <c r="F38" s="135"/>
      <c r="G38" s="142">
        <v>2</v>
      </c>
      <c r="H38" s="100">
        <v>0</v>
      </c>
      <c r="I38" s="101">
        <f t="shared" si="0"/>
        <v>0</v>
      </c>
      <c r="J38" s="136"/>
    </row>
    <row r="39" spans="1:10" ht="24.75" thickBot="1" x14ac:dyDescent="0.3">
      <c r="A39" s="91" t="s">
        <v>26</v>
      </c>
      <c r="B39" s="126">
        <v>2</v>
      </c>
      <c r="C39" s="88">
        <v>2</v>
      </c>
      <c r="D39" s="120">
        <v>2</v>
      </c>
      <c r="E39" s="128">
        <f t="shared" si="5"/>
        <v>1</v>
      </c>
      <c r="F39" s="135"/>
      <c r="G39" s="142">
        <v>0</v>
      </c>
      <c r="H39" s="100">
        <v>0</v>
      </c>
      <c r="I39" s="101">
        <f t="shared" si="0"/>
        <v>0</v>
      </c>
      <c r="J39" s="136"/>
    </row>
    <row r="40" spans="1:10" ht="60.75" thickBot="1" x14ac:dyDescent="0.3">
      <c r="A40" s="91" t="s">
        <v>27</v>
      </c>
      <c r="B40" s="126">
        <v>2</v>
      </c>
      <c r="C40" s="88">
        <v>2</v>
      </c>
      <c r="D40" s="120">
        <v>2</v>
      </c>
      <c r="E40" s="128">
        <f t="shared" si="5"/>
        <v>1</v>
      </c>
      <c r="F40" s="135"/>
      <c r="G40" s="142">
        <v>0</v>
      </c>
      <c r="H40" s="100">
        <v>0</v>
      </c>
      <c r="I40" s="101">
        <f t="shared" si="0"/>
        <v>0</v>
      </c>
      <c r="J40" s="136"/>
    </row>
    <row r="41" spans="1:10" s="102" customFormat="1" ht="32.25" thickBot="1" x14ac:dyDescent="0.3">
      <c r="A41" s="108" t="s">
        <v>28</v>
      </c>
      <c r="B41" s="109">
        <v>8</v>
      </c>
      <c r="C41" s="109">
        <f>SUM(C42:C45)</f>
        <v>8</v>
      </c>
      <c r="D41" s="109">
        <f>SUM(D42:D45)</f>
        <v>8</v>
      </c>
      <c r="E41" s="110">
        <f>(D41/B41)</f>
        <v>1</v>
      </c>
      <c r="F41" s="109" t="str">
        <f>IF(E41&gt;=0.5,"Đạt","Không đạt")</f>
        <v>Đạt</v>
      </c>
      <c r="G41" s="109">
        <f>SUM(G42:G45)</f>
        <v>5</v>
      </c>
      <c r="H41" s="109">
        <f>SUM(H42:H45)</f>
        <v>6</v>
      </c>
      <c r="I41" s="111">
        <f t="shared" si="0"/>
        <v>0.75</v>
      </c>
      <c r="J41" s="132" t="str">
        <f>IF(I41&gt;=0.5,"Đạt","Không đạt")</f>
        <v>Đạt</v>
      </c>
    </row>
    <row r="42" spans="1:10" ht="60.75" thickBot="1" x14ac:dyDescent="0.3">
      <c r="A42" s="91" t="s">
        <v>29</v>
      </c>
      <c r="B42" s="126">
        <v>2</v>
      </c>
      <c r="C42" s="88">
        <v>2</v>
      </c>
      <c r="D42" s="120">
        <v>2</v>
      </c>
      <c r="E42" s="128">
        <f t="shared" ref="E42:E45" si="6">(D42/B42)</f>
        <v>1</v>
      </c>
      <c r="F42" s="135"/>
      <c r="G42" s="142">
        <v>0</v>
      </c>
      <c r="H42" s="100">
        <v>0</v>
      </c>
      <c r="I42" s="101">
        <f t="shared" si="0"/>
        <v>0</v>
      </c>
      <c r="J42" s="136"/>
    </row>
    <row r="43" spans="1:10" ht="36.75" thickBot="1" x14ac:dyDescent="0.3">
      <c r="A43" s="91" t="s">
        <v>30</v>
      </c>
      <c r="B43" s="126">
        <v>2</v>
      </c>
      <c r="C43" s="88">
        <v>2</v>
      </c>
      <c r="D43" s="120">
        <v>2</v>
      </c>
      <c r="E43" s="128">
        <f t="shared" si="6"/>
        <v>1</v>
      </c>
      <c r="F43" s="135"/>
      <c r="G43" s="142">
        <v>2</v>
      </c>
      <c r="H43" s="100">
        <v>2</v>
      </c>
      <c r="I43" s="101">
        <f t="shared" si="0"/>
        <v>1</v>
      </c>
      <c r="J43" s="136"/>
    </row>
    <row r="44" spans="1:10" ht="48.75" thickBot="1" x14ac:dyDescent="0.3">
      <c r="A44" s="91" t="s">
        <v>31</v>
      </c>
      <c r="B44" s="126">
        <v>2</v>
      </c>
      <c r="C44" s="88">
        <v>2</v>
      </c>
      <c r="D44" s="120">
        <v>2</v>
      </c>
      <c r="E44" s="128">
        <f t="shared" si="6"/>
        <v>1</v>
      </c>
      <c r="F44" s="135"/>
      <c r="G44" s="142">
        <v>2</v>
      </c>
      <c r="H44" s="100">
        <v>2</v>
      </c>
      <c r="I44" s="101">
        <f t="shared" si="0"/>
        <v>1</v>
      </c>
      <c r="J44" s="136"/>
    </row>
    <row r="45" spans="1:10" ht="48.75" thickBot="1" x14ac:dyDescent="0.3">
      <c r="A45" s="91" t="s">
        <v>32</v>
      </c>
      <c r="B45" s="126">
        <v>2</v>
      </c>
      <c r="C45" s="88">
        <v>2</v>
      </c>
      <c r="D45" s="120">
        <v>2</v>
      </c>
      <c r="E45" s="128">
        <f t="shared" si="6"/>
        <v>1</v>
      </c>
      <c r="F45" s="135"/>
      <c r="G45" s="142">
        <v>1</v>
      </c>
      <c r="H45" s="100">
        <v>2</v>
      </c>
      <c r="I45" s="101">
        <f t="shared" si="0"/>
        <v>1</v>
      </c>
      <c r="J45" s="136"/>
    </row>
    <row r="46" spans="1:10" s="102" customFormat="1" ht="48" thickBot="1" x14ac:dyDescent="0.3">
      <c r="A46" s="108" t="s">
        <v>66</v>
      </c>
      <c r="B46" s="109">
        <f>SUM(B47:B48)</f>
        <v>4</v>
      </c>
      <c r="C46" s="109">
        <f>SUM(C47:C48)</f>
        <v>4</v>
      </c>
      <c r="D46" s="109">
        <f>SUM(D47:D48)</f>
        <v>2</v>
      </c>
      <c r="E46" s="110">
        <f>(D46/B46)</f>
        <v>0.5</v>
      </c>
      <c r="F46" s="109" t="str">
        <f>IF(E46&gt;=0.5,"Đạt","Không đạt")</f>
        <v>Đạt</v>
      </c>
      <c r="G46" s="109">
        <f>SUM(G47:G48)</f>
        <v>3</v>
      </c>
      <c r="H46" s="109">
        <f>SUM(H47:H48)</f>
        <v>4</v>
      </c>
      <c r="I46" s="111">
        <f t="shared" si="0"/>
        <v>1</v>
      </c>
      <c r="J46" s="132" t="str">
        <f>IF(I46&gt;=0.5,"Đạt","Không đạt")</f>
        <v>Đạt</v>
      </c>
    </row>
    <row r="47" spans="1:10" ht="60.75" thickBot="1" x14ac:dyDescent="0.3">
      <c r="A47" s="91" t="s">
        <v>33</v>
      </c>
      <c r="B47" s="126">
        <v>2</v>
      </c>
      <c r="C47" s="88">
        <v>2</v>
      </c>
      <c r="D47" s="120">
        <v>1</v>
      </c>
      <c r="E47" s="128">
        <f t="shared" ref="E47:E48" si="7">(D47/B47)</f>
        <v>0.5</v>
      </c>
      <c r="F47" s="135"/>
      <c r="G47" s="142">
        <v>2</v>
      </c>
      <c r="H47" s="100">
        <v>2</v>
      </c>
      <c r="I47" s="101">
        <f t="shared" si="0"/>
        <v>1</v>
      </c>
      <c r="J47" s="136"/>
    </row>
    <row r="48" spans="1:10" ht="60.75" thickBot="1" x14ac:dyDescent="0.3">
      <c r="A48" s="91" t="s">
        <v>34</v>
      </c>
      <c r="B48" s="126">
        <v>2</v>
      </c>
      <c r="C48" s="88">
        <v>2</v>
      </c>
      <c r="D48" s="120">
        <v>1</v>
      </c>
      <c r="E48" s="128">
        <f t="shared" si="7"/>
        <v>0.5</v>
      </c>
      <c r="F48" s="135"/>
      <c r="G48" s="142">
        <v>1</v>
      </c>
      <c r="H48" s="100">
        <v>2</v>
      </c>
      <c r="I48" s="101">
        <f t="shared" si="0"/>
        <v>1</v>
      </c>
      <c r="J48" s="136"/>
    </row>
    <row r="49" spans="1:10" s="102" customFormat="1" ht="32.25" thickBot="1" x14ac:dyDescent="0.3">
      <c r="A49" s="108" t="s">
        <v>65</v>
      </c>
      <c r="B49" s="109">
        <f>SUM(B50:B51)</f>
        <v>4</v>
      </c>
      <c r="C49" s="109">
        <f>SUM(C50:C51)</f>
        <v>4</v>
      </c>
      <c r="D49" s="109">
        <f>SUM(D50:D51)</f>
        <v>3</v>
      </c>
      <c r="E49" s="110">
        <f>(D49/B49)</f>
        <v>0.75</v>
      </c>
      <c r="F49" s="109" t="str">
        <f>IF(E49&gt;=0.5,"Đạt","Không đạt")</f>
        <v>Đạt</v>
      </c>
      <c r="G49" s="109">
        <f>SUM(G50:G51)</f>
        <v>3</v>
      </c>
      <c r="H49" s="109">
        <f>SUM(H50:H51)</f>
        <v>4</v>
      </c>
      <c r="I49" s="111">
        <f t="shared" si="0"/>
        <v>1</v>
      </c>
      <c r="J49" s="132" t="str">
        <f>IF(I49&gt;=0.5,"Đạt","Không đạt")</f>
        <v>Đạt</v>
      </c>
    </row>
    <row r="50" spans="1:10" ht="36.75" thickBot="1" x14ac:dyDescent="0.3">
      <c r="A50" s="91" t="s">
        <v>35</v>
      </c>
      <c r="B50" s="126">
        <v>2</v>
      </c>
      <c r="C50" s="88">
        <v>2</v>
      </c>
      <c r="D50" s="120">
        <v>2</v>
      </c>
      <c r="E50" s="128">
        <f t="shared" ref="E50:E51" si="8">(D50/B50)</f>
        <v>1</v>
      </c>
      <c r="F50" s="135"/>
      <c r="G50" s="142">
        <v>2</v>
      </c>
      <c r="H50" s="100">
        <v>2</v>
      </c>
      <c r="I50" s="101">
        <f t="shared" si="0"/>
        <v>1</v>
      </c>
      <c r="J50" s="136"/>
    </row>
    <row r="51" spans="1:10" ht="28.5" thickBot="1" x14ac:dyDescent="0.3">
      <c r="A51" s="89" t="s">
        <v>36</v>
      </c>
      <c r="B51" s="126">
        <v>2</v>
      </c>
      <c r="C51" s="88">
        <v>2</v>
      </c>
      <c r="D51" s="120">
        <v>1</v>
      </c>
      <c r="E51" s="128">
        <f t="shared" si="8"/>
        <v>0.5</v>
      </c>
      <c r="F51" s="135"/>
      <c r="G51" s="142">
        <v>1</v>
      </c>
      <c r="H51" s="100">
        <v>2</v>
      </c>
      <c r="I51" s="101">
        <f t="shared" si="0"/>
        <v>1</v>
      </c>
      <c r="J51" s="136"/>
    </row>
    <row r="52" spans="1:10" s="102" customFormat="1" ht="48" thickBot="1" x14ac:dyDescent="0.3">
      <c r="A52" s="108" t="s">
        <v>67</v>
      </c>
      <c r="B52" s="109">
        <f>SUM(B53:B54)</f>
        <v>4</v>
      </c>
      <c r="C52" s="109">
        <f>SUM(C53:C54)</f>
        <v>4</v>
      </c>
      <c r="D52" s="109">
        <f>SUM(D53:D54)</f>
        <v>4</v>
      </c>
      <c r="E52" s="110">
        <f>(D52/B52)</f>
        <v>1</v>
      </c>
      <c r="F52" s="109" t="str">
        <f>IF(E52&gt;=0.5,"Đạt","Không đạt")</f>
        <v>Đạt</v>
      </c>
      <c r="G52" s="109">
        <f>SUM(G53:G54)</f>
        <v>3</v>
      </c>
      <c r="H52" s="109">
        <f>SUM(H53:H54)</f>
        <v>4</v>
      </c>
      <c r="I52" s="111">
        <f t="shared" si="0"/>
        <v>1</v>
      </c>
      <c r="J52" s="132" t="str">
        <f>IF(I52&gt;=0.5,"Đạt","Không đạt")</f>
        <v>Đạt</v>
      </c>
    </row>
    <row r="53" spans="1:10" ht="48.75" thickBot="1" x14ac:dyDescent="0.3">
      <c r="A53" s="91" t="s">
        <v>37</v>
      </c>
      <c r="B53" s="126">
        <v>2</v>
      </c>
      <c r="C53" s="88">
        <v>2</v>
      </c>
      <c r="D53" s="120">
        <v>2</v>
      </c>
      <c r="E53" s="128">
        <f t="shared" ref="E53:E54" si="9">(D53/B53)</f>
        <v>1</v>
      </c>
      <c r="F53" s="135"/>
      <c r="G53" s="142">
        <v>1</v>
      </c>
      <c r="H53" s="100">
        <v>2</v>
      </c>
      <c r="I53" s="101">
        <f t="shared" si="0"/>
        <v>1</v>
      </c>
      <c r="J53" s="136"/>
    </row>
    <row r="54" spans="1:10" ht="60.75" thickBot="1" x14ac:dyDescent="0.3">
      <c r="A54" s="91" t="s">
        <v>38</v>
      </c>
      <c r="B54" s="126">
        <v>2</v>
      </c>
      <c r="C54" s="88">
        <v>2</v>
      </c>
      <c r="D54" s="120">
        <v>2</v>
      </c>
      <c r="E54" s="128">
        <f t="shared" si="9"/>
        <v>1</v>
      </c>
      <c r="F54" s="135"/>
      <c r="G54" s="142">
        <v>2</v>
      </c>
      <c r="H54" s="100">
        <v>2</v>
      </c>
      <c r="I54" s="101">
        <f t="shared" si="0"/>
        <v>1</v>
      </c>
      <c r="J54" s="136"/>
    </row>
    <row r="55" spans="1:10" s="102" customFormat="1" ht="48" thickBot="1" x14ac:dyDescent="0.3">
      <c r="A55" s="112" t="s">
        <v>68</v>
      </c>
      <c r="B55" s="109">
        <f>SUM(B56:B59)</f>
        <v>8</v>
      </c>
      <c r="C55" s="109">
        <f>SUM(C56:C59)</f>
        <v>8</v>
      </c>
      <c r="D55" s="109">
        <f>SUM(D56:D59)</f>
        <v>6</v>
      </c>
      <c r="E55" s="110">
        <f>(D55/B55)</f>
        <v>0.75</v>
      </c>
      <c r="F55" s="109" t="str">
        <f>IF(E55&gt;=0.5,"Đạt","Không đạt")</f>
        <v>Đạt</v>
      </c>
      <c r="G55" s="109">
        <f>SUM(G56:G59)</f>
        <v>6</v>
      </c>
      <c r="H55" s="109">
        <f>SUM(H56:H59)</f>
        <v>8</v>
      </c>
      <c r="I55" s="111">
        <f t="shared" si="0"/>
        <v>1</v>
      </c>
      <c r="J55" s="132" t="str">
        <f>IF(I55&gt;=0.5,"Đạt","Không đạt")</f>
        <v>Đạt</v>
      </c>
    </row>
    <row r="56" spans="1:10" ht="36.75" thickBot="1" x14ac:dyDescent="0.3">
      <c r="A56" s="91" t="s">
        <v>39</v>
      </c>
      <c r="B56" s="126">
        <v>2</v>
      </c>
      <c r="C56" s="88">
        <v>2</v>
      </c>
      <c r="D56" s="120">
        <v>2</v>
      </c>
      <c r="E56" s="128">
        <f t="shared" ref="E56:E59" si="10">(D56/B56)</f>
        <v>1</v>
      </c>
      <c r="F56" s="135"/>
      <c r="G56" s="142">
        <v>1</v>
      </c>
      <c r="H56" s="100">
        <v>2</v>
      </c>
      <c r="I56" s="101">
        <f t="shared" si="0"/>
        <v>1</v>
      </c>
      <c r="J56" s="136"/>
    </row>
    <row r="57" spans="1:10" ht="60.75" thickBot="1" x14ac:dyDescent="0.3">
      <c r="A57" s="91" t="s">
        <v>40</v>
      </c>
      <c r="B57" s="126">
        <v>2</v>
      </c>
      <c r="C57" s="88">
        <v>2</v>
      </c>
      <c r="D57" s="120">
        <v>2</v>
      </c>
      <c r="E57" s="128">
        <f t="shared" si="10"/>
        <v>1</v>
      </c>
      <c r="F57" s="135"/>
      <c r="G57" s="142">
        <v>2</v>
      </c>
      <c r="H57" s="100">
        <v>2</v>
      </c>
      <c r="I57" s="101">
        <f t="shared" si="0"/>
        <v>1</v>
      </c>
      <c r="J57" s="136"/>
    </row>
    <row r="58" spans="1:10" ht="36.75" thickBot="1" x14ac:dyDescent="0.3">
      <c r="A58" s="91" t="s">
        <v>41</v>
      </c>
      <c r="B58" s="126">
        <v>2</v>
      </c>
      <c r="C58" s="88">
        <v>2</v>
      </c>
      <c r="D58" s="120">
        <v>2</v>
      </c>
      <c r="E58" s="128">
        <f t="shared" si="10"/>
        <v>1</v>
      </c>
      <c r="F58" s="135"/>
      <c r="G58" s="142">
        <v>1</v>
      </c>
      <c r="H58" s="100">
        <v>2</v>
      </c>
      <c r="I58" s="101">
        <f t="shared" si="0"/>
        <v>1</v>
      </c>
      <c r="J58" s="136"/>
    </row>
    <row r="59" spans="1:10" ht="48.75" thickBot="1" x14ac:dyDescent="0.3">
      <c r="A59" s="91" t="s">
        <v>42</v>
      </c>
      <c r="B59" s="126">
        <v>2</v>
      </c>
      <c r="C59" s="88">
        <v>2</v>
      </c>
      <c r="D59" s="120">
        <v>0</v>
      </c>
      <c r="E59" s="128">
        <f t="shared" si="10"/>
        <v>0</v>
      </c>
      <c r="F59" s="135"/>
      <c r="G59" s="142">
        <v>2</v>
      </c>
      <c r="H59" s="100">
        <v>2</v>
      </c>
      <c r="I59" s="101">
        <f t="shared" si="0"/>
        <v>1</v>
      </c>
      <c r="J59" s="136"/>
    </row>
    <row r="60" spans="1:10" s="102" customFormat="1" ht="57.75" customHeight="1" thickBot="1" x14ac:dyDescent="0.3">
      <c r="A60" s="108" t="s">
        <v>69</v>
      </c>
      <c r="B60" s="109">
        <f>SUM(B61:B62)</f>
        <v>4</v>
      </c>
      <c r="C60" s="109">
        <f>SUM(C61:C62)</f>
        <v>4</v>
      </c>
      <c r="D60" s="109">
        <f>SUM(D61:D62)</f>
        <v>4</v>
      </c>
      <c r="E60" s="110">
        <f>(D60/B60)</f>
        <v>1</v>
      </c>
      <c r="F60" s="109" t="str">
        <f>IF(E60&gt;=0.5,"Đạt","Không đạt")</f>
        <v>Đạt</v>
      </c>
      <c r="G60" s="109">
        <f>SUM(G61:G62)</f>
        <v>3</v>
      </c>
      <c r="H60" s="109">
        <f>SUM(H61:H62)</f>
        <v>4</v>
      </c>
      <c r="I60" s="111">
        <f t="shared" si="0"/>
        <v>1</v>
      </c>
      <c r="J60" s="109" t="str">
        <f>IF(I60&gt;=0.5,"Đạt","Không đạt")</f>
        <v>Đạt</v>
      </c>
    </row>
    <row r="61" spans="1:10" ht="48.75" thickBot="1" x14ac:dyDescent="0.3">
      <c r="A61" s="91" t="s">
        <v>43</v>
      </c>
      <c r="B61" s="126">
        <v>2</v>
      </c>
      <c r="C61" s="99">
        <v>2</v>
      </c>
      <c r="D61" s="120">
        <v>2</v>
      </c>
      <c r="E61" s="128">
        <f t="shared" ref="E61:E62" si="11">(D61/B61)</f>
        <v>1</v>
      </c>
      <c r="F61" s="135"/>
      <c r="G61" s="142">
        <v>2</v>
      </c>
      <c r="H61" s="100">
        <v>2</v>
      </c>
      <c r="I61" s="101">
        <f t="shared" si="0"/>
        <v>1</v>
      </c>
      <c r="J61" s="135"/>
    </row>
    <row r="62" spans="1:10" ht="36.75" thickBot="1" x14ac:dyDescent="0.3">
      <c r="A62" s="91" t="s">
        <v>44</v>
      </c>
      <c r="B62" s="126">
        <v>2</v>
      </c>
      <c r="C62" s="99">
        <v>2</v>
      </c>
      <c r="D62" s="120">
        <v>2</v>
      </c>
      <c r="E62" s="128">
        <f t="shared" si="11"/>
        <v>1</v>
      </c>
      <c r="F62" s="135"/>
      <c r="G62" s="142">
        <v>1</v>
      </c>
      <c r="H62" s="100">
        <v>2</v>
      </c>
      <c r="I62" s="101">
        <f t="shared" si="0"/>
        <v>1</v>
      </c>
      <c r="J62" s="135"/>
    </row>
    <row r="63" spans="1:10" s="102" customFormat="1" ht="32.25" thickBot="1" x14ac:dyDescent="0.3">
      <c r="A63" s="113" t="s">
        <v>64</v>
      </c>
      <c r="B63" s="109">
        <f>SUM(B64:B65)</f>
        <v>4</v>
      </c>
      <c r="C63" s="109">
        <f>SUM(C64:C65)</f>
        <v>4</v>
      </c>
      <c r="D63" s="109">
        <f>SUM(D64:D65)</f>
        <v>2</v>
      </c>
      <c r="E63" s="110">
        <f>(D63/B63)</f>
        <v>0.5</v>
      </c>
      <c r="F63" s="109" t="str">
        <f>IF(E63&gt;=0.5,"Đạt","Không đạt")</f>
        <v>Đạt</v>
      </c>
      <c r="G63" s="109">
        <f>SUM(G64:G65)</f>
        <v>3</v>
      </c>
      <c r="H63" s="109">
        <f>SUM(H64:H65)</f>
        <v>4</v>
      </c>
      <c r="I63" s="111">
        <f t="shared" si="0"/>
        <v>1</v>
      </c>
      <c r="J63" s="109" t="str">
        <f>IF(I63&gt;=0.5,"Đạt","Không đạt")</f>
        <v>Đạt</v>
      </c>
    </row>
    <row r="64" spans="1:10" ht="84.75" thickBot="1" x14ac:dyDescent="0.3">
      <c r="A64" s="94" t="s">
        <v>45</v>
      </c>
      <c r="B64" s="126">
        <v>2</v>
      </c>
      <c r="C64" s="99">
        <v>2</v>
      </c>
      <c r="D64" s="120">
        <v>1</v>
      </c>
      <c r="E64" s="128">
        <f t="shared" ref="E64:E65" si="12">(D64/B64)</f>
        <v>0.5</v>
      </c>
      <c r="F64" s="135"/>
      <c r="G64" s="142">
        <v>1</v>
      </c>
      <c r="H64" s="100">
        <v>2</v>
      </c>
      <c r="I64" s="101">
        <f t="shared" si="0"/>
        <v>1</v>
      </c>
      <c r="J64" s="135"/>
    </row>
    <row r="65" spans="1:10" ht="108.75" thickBot="1" x14ac:dyDescent="0.3">
      <c r="A65" s="94" t="s">
        <v>46</v>
      </c>
      <c r="B65" s="126">
        <v>2</v>
      </c>
      <c r="C65" s="99">
        <v>2</v>
      </c>
      <c r="D65" s="120">
        <v>1</v>
      </c>
      <c r="E65" s="128">
        <f t="shared" si="12"/>
        <v>0.5</v>
      </c>
      <c r="F65" s="135"/>
      <c r="G65" s="142">
        <v>2</v>
      </c>
      <c r="H65" s="100">
        <v>2</v>
      </c>
      <c r="I65" s="101">
        <f t="shared" si="0"/>
        <v>1</v>
      </c>
      <c r="J65" s="135"/>
    </row>
    <row r="66" spans="1:10" s="102" customFormat="1" ht="63.75" thickBot="1" x14ac:dyDescent="0.3">
      <c r="A66" s="114" t="s">
        <v>47</v>
      </c>
      <c r="B66" s="106">
        <f>SUM(B67,B72,B75)</f>
        <v>16</v>
      </c>
      <c r="C66" s="106">
        <f>SUM(C67,C72,C75)</f>
        <v>16</v>
      </c>
      <c r="D66" s="106">
        <f>SUM(D67,D72,D75)</f>
        <v>10</v>
      </c>
      <c r="E66" s="107">
        <f>(D66/B66)</f>
        <v>0.625</v>
      </c>
      <c r="F66" s="124" t="str">
        <f>IF(E66&gt;=0.5,"Đạt","Không đạt")</f>
        <v>Đạt</v>
      </c>
      <c r="G66" s="106">
        <f>SUM(G67,G72,G75)</f>
        <v>10</v>
      </c>
      <c r="H66" s="106">
        <f>SUM(H67,H72,H75)</f>
        <v>12</v>
      </c>
      <c r="I66" s="107">
        <f t="shared" si="0"/>
        <v>0.75</v>
      </c>
      <c r="J66" s="124" t="str">
        <f>IF(I66&gt;=0.5,"Đạt","Không đạt")</f>
        <v>Đạt</v>
      </c>
    </row>
    <row r="67" spans="1:10" s="102" customFormat="1" ht="32.25" thickBot="1" x14ac:dyDescent="0.3">
      <c r="A67" s="113" t="s">
        <v>48</v>
      </c>
      <c r="B67" s="109">
        <f>SUM(B68:B71)</f>
        <v>8</v>
      </c>
      <c r="C67" s="109">
        <f>SUM(C68:C71)</f>
        <v>8</v>
      </c>
      <c r="D67" s="109">
        <f>SUM(D68:D71)</f>
        <v>8</v>
      </c>
      <c r="E67" s="110">
        <f>(D67/B67)</f>
        <v>1</v>
      </c>
      <c r="F67" s="109" t="str">
        <f>IF(E67&gt;=0.5,"Đạt","Không đạt")</f>
        <v>Đạt</v>
      </c>
      <c r="G67" s="109">
        <f>SUM(G68:G71)</f>
        <v>7</v>
      </c>
      <c r="H67" s="109">
        <f>SUM(H68:H71)</f>
        <v>8</v>
      </c>
      <c r="I67" s="111">
        <f t="shared" si="0"/>
        <v>1</v>
      </c>
      <c r="J67" s="109" t="str">
        <f>IF(I67&gt;=0.5,"Đạt","Không đạt")</f>
        <v>Đạt</v>
      </c>
    </row>
    <row r="68" spans="1:10" ht="72.75" thickBot="1" x14ac:dyDescent="0.3">
      <c r="A68" s="94" t="s">
        <v>49</v>
      </c>
      <c r="B68" s="126">
        <v>2</v>
      </c>
      <c r="C68" s="99">
        <v>2</v>
      </c>
      <c r="D68" s="120">
        <v>2</v>
      </c>
      <c r="E68" s="128">
        <f t="shared" ref="E68:E71" si="13">(D68/B68)</f>
        <v>1</v>
      </c>
      <c r="F68" s="135"/>
      <c r="G68" s="142">
        <v>2</v>
      </c>
      <c r="H68" s="100">
        <v>2</v>
      </c>
      <c r="I68" s="101">
        <f t="shared" si="0"/>
        <v>1</v>
      </c>
      <c r="J68" s="135"/>
    </row>
    <row r="69" spans="1:10" ht="16.5" thickBot="1" x14ac:dyDescent="0.3">
      <c r="A69" s="94" t="s">
        <v>50</v>
      </c>
      <c r="B69" s="126">
        <v>2</v>
      </c>
      <c r="C69" s="99">
        <v>2</v>
      </c>
      <c r="D69" s="120">
        <v>2</v>
      </c>
      <c r="E69" s="128">
        <f t="shared" si="13"/>
        <v>1</v>
      </c>
      <c r="F69" s="135"/>
      <c r="G69" s="142">
        <v>2</v>
      </c>
      <c r="H69" s="100">
        <v>2</v>
      </c>
      <c r="I69" s="101">
        <f t="shared" si="0"/>
        <v>1</v>
      </c>
      <c r="J69" s="135"/>
    </row>
    <row r="70" spans="1:10" ht="48.75" thickBot="1" x14ac:dyDescent="0.3">
      <c r="A70" s="94" t="s">
        <v>51</v>
      </c>
      <c r="B70" s="126">
        <v>2</v>
      </c>
      <c r="C70" s="99">
        <v>2</v>
      </c>
      <c r="D70" s="120">
        <v>2</v>
      </c>
      <c r="E70" s="128">
        <f t="shared" si="13"/>
        <v>1</v>
      </c>
      <c r="F70" s="135"/>
      <c r="G70" s="142">
        <v>2</v>
      </c>
      <c r="H70" s="100">
        <v>2</v>
      </c>
      <c r="I70" s="101">
        <f t="shared" si="0"/>
        <v>1</v>
      </c>
      <c r="J70" s="135"/>
    </row>
    <row r="71" spans="1:10" ht="72.75" thickBot="1" x14ac:dyDescent="0.3">
      <c r="A71" s="94" t="s">
        <v>52</v>
      </c>
      <c r="B71" s="126">
        <v>2</v>
      </c>
      <c r="C71" s="99">
        <v>2</v>
      </c>
      <c r="D71" s="120">
        <v>2</v>
      </c>
      <c r="E71" s="128">
        <f t="shared" si="13"/>
        <v>1</v>
      </c>
      <c r="F71" s="135"/>
      <c r="G71" s="142">
        <v>1</v>
      </c>
      <c r="H71" s="100">
        <v>2</v>
      </c>
      <c r="I71" s="101">
        <f t="shared" si="0"/>
        <v>1</v>
      </c>
      <c r="J71" s="135"/>
    </row>
    <row r="72" spans="1:10" s="102" customFormat="1" ht="48" thickBot="1" x14ac:dyDescent="0.3">
      <c r="A72" s="113" t="s">
        <v>63</v>
      </c>
      <c r="B72" s="109">
        <f>SUM(B73:B74)</f>
        <v>4</v>
      </c>
      <c r="C72" s="109">
        <f>SUM(C73:C74)</f>
        <v>4</v>
      </c>
      <c r="D72" s="109">
        <f>SUM(D73:D74)</f>
        <v>0</v>
      </c>
      <c r="E72" s="110">
        <f>(D72/B72)</f>
        <v>0</v>
      </c>
      <c r="F72" s="109" t="str">
        <f>IF(E72&gt;=0.5,"Đạt","Không đạt")</f>
        <v>Không đạt</v>
      </c>
      <c r="G72" s="109">
        <f>SUM(G73:G74)</f>
        <v>1</v>
      </c>
      <c r="H72" s="109">
        <f>SUM(H73:H74)</f>
        <v>1</v>
      </c>
      <c r="I72" s="111">
        <f t="shared" si="0"/>
        <v>0.25</v>
      </c>
      <c r="J72" s="109" t="str">
        <f>IF(I72&gt;=0.5,"Đạt","Không đạt")</f>
        <v>Không đạt</v>
      </c>
    </row>
    <row r="73" spans="1:10" ht="24.75" thickBot="1" x14ac:dyDescent="0.3">
      <c r="A73" s="94" t="s">
        <v>53</v>
      </c>
      <c r="B73" s="126">
        <v>2</v>
      </c>
      <c r="C73" s="99">
        <v>2</v>
      </c>
      <c r="D73" s="120">
        <v>0</v>
      </c>
      <c r="E73" s="128">
        <f t="shared" ref="E73:E74" si="14">(D73/B73)</f>
        <v>0</v>
      </c>
      <c r="F73" s="135"/>
      <c r="G73" s="142">
        <v>1</v>
      </c>
      <c r="H73" s="100">
        <v>1</v>
      </c>
      <c r="I73" s="101">
        <f t="shared" si="0"/>
        <v>0.5</v>
      </c>
      <c r="J73" s="135"/>
    </row>
    <row r="74" spans="1:10" ht="36.75" thickBot="1" x14ac:dyDescent="0.3">
      <c r="A74" s="94" t="s">
        <v>54</v>
      </c>
      <c r="B74" s="126">
        <v>2</v>
      </c>
      <c r="C74" s="99">
        <v>2</v>
      </c>
      <c r="D74" s="120">
        <v>0</v>
      </c>
      <c r="E74" s="128">
        <f t="shared" si="14"/>
        <v>0</v>
      </c>
      <c r="F74" s="135"/>
      <c r="G74" s="142">
        <v>0</v>
      </c>
      <c r="H74" s="100">
        <v>0</v>
      </c>
      <c r="I74" s="101">
        <f t="shared" si="0"/>
        <v>0</v>
      </c>
      <c r="J74" s="135"/>
    </row>
    <row r="75" spans="1:10" s="102" customFormat="1" ht="32.25" thickBot="1" x14ac:dyDescent="0.3">
      <c r="A75" s="113" t="s">
        <v>62</v>
      </c>
      <c r="B75" s="109">
        <f>SUM(B76:B77)</f>
        <v>4</v>
      </c>
      <c r="C75" s="109">
        <f>SUM(C76:C77)</f>
        <v>4</v>
      </c>
      <c r="D75" s="109">
        <f>SUM(D76:D77)</f>
        <v>2</v>
      </c>
      <c r="E75" s="110">
        <f>(D75/B75)</f>
        <v>0.5</v>
      </c>
      <c r="F75" s="109" t="str">
        <f>IF(E75&gt;=0.5,"Đạt","Không đạt")</f>
        <v>Đạt</v>
      </c>
      <c r="G75" s="109">
        <f>SUM(G76:G77)</f>
        <v>2</v>
      </c>
      <c r="H75" s="109">
        <f>SUM(H76:H77)</f>
        <v>3</v>
      </c>
      <c r="I75" s="111">
        <f t="shared" si="0"/>
        <v>0.75</v>
      </c>
      <c r="J75" s="109" t="str">
        <f>IF(I75&gt;=0.5,"Đạt","Không đạt")</f>
        <v>Đạt</v>
      </c>
    </row>
    <row r="76" spans="1:10" ht="36.75" thickBot="1" x14ac:dyDescent="0.3">
      <c r="A76" s="94" t="s">
        <v>55</v>
      </c>
      <c r="B76" s="126">
        <v>2</v>
      </c>
      <c r="C76" s="99">
        <v>2</v>
      </c>
      <c r="D76" s="120">
        <v>2</v>
      </c>
      <c r="E76" s="128">
        <f t="shared" ref="E76:E77" si="15">(D76/B76)</f>
        <v>1</v>
      </c>
      <c r="F76" s="135"/>
      <c r="G76" s="142">
        <v>1</v>
      </c>
      <c r="H76" s="100">
        <v>1</v>
      </c>
      <c r="I76" s="101">
        <f t="shared" si="0"/>
        <v>0.5</v>
      </c>
      <c r="J76" s="135"/>
    </row>
    <row r="77" spans="1:10" ht="36.75" thickBot="1" x14ac:dyDescent="0.3">
      <c r="A77" s="94" t="s">
        <v>56</v>
      </c>
      <c r="B77" s="126">
        <v>2</v>
      </c>
      <c r="C77" s="99">
        <v>2</v>
      </c>
      <c r="D77" s="120">
        <v>0</v>
      </c>
      <c r="E77" s="128">
        <f t="shared" si="15"/>
        <v>0</v>
      </c>
      <c r="F77" s="135"/>
      <c r="G77" s="142">
        <v>1</v>
      </c>
      <c r="H77" s="100">
        <v>2</v>
      </c>
      <c r="I77" s="101">
        <f t="shared" si="0"/>
        <v>1</v>
      </c>
      <c r="J77" s="135"/>
    </row>
    <row r="78" spans="1:10" ht="16.5" thickBot="1" x14ac:dyDescent="0.3">
      <c r="A78" s="95" t="s">
        <v>57</v>
      </c>
      <c r="B78" s="125">
        <f>SUM(B16,B30,B66)</f>
        <v>88</v>
      </c>
      <c r="C78" s="90">
        <f>SUM(C16,C30,C66)</f>
        <v>88</v>
      </c>
      <c r="D78" s="97">
        <f>SUM(D16,D30,D66)</f>
        <v>74</v>
      </c>
      <c r="E78" s="140">
        <f>(D78/B78)</f>
        <v>0.84090909090909094</v>
      </c>
      <c r="F78" s="88"/>
      <c r="G78" s="141">
        <f>SUM(G16,G30,G66)</f>
        <v>51</v>
      </c>
      <c r="H78" s="97">
        <f>SUM(H16,H30,H66)</f>
        <v>52</v>
      </c>
      <c r="I78" s="140">
        <f t="shared" si="0"/>
        <v>0.59090909090909094</v>
      </c>
      <c r="J78" s="88"/>
    </row>
    <row r="79" spans="1:10" ht="16.5" thickBot="1" x14ac:dyDescent="0.3">
      <c r="A79" s="95" t="s">
        <v>58</v>
      </c>
      <c r="B79" s="125">
        <v>100</v>
      </c>
      <c r="C79" s="90">
        <f>(C78*B79)/B78</f>
        <v>100</v>
      </c>
      <c r="D79" s="98">
        <f>(D78*B79)/B78</f>
        <v>84.090909090909093</v>
      </c>
      <c r="E79" s="140">
        <f>(D79/B79)</f>
        <v>0.84090909090909094</v>
      </c>
      <c r="F79" s="88"/>
      <c r="G79" s="143">
        <f>(G78/B78)*100</f>
        <v>57.95454545454546</v>
      </c>
      <c r="H79" s="98">
        <f>(H78*B79)/B78</f>
        <v>59.090909090909093</v>
      </c>
      <c r="I79" s="140">
        <f t="shared" si="0"/>
        <v>0.59090909090909094</v>
      </c>
      <c r="J79" s="88"/>
    </row>
    <row r="80" spans="1:10" ht="36" customHeight="1" thickBot="1" x14ac:dyDescent="0.3">
      <c r="A80" s="95" t="s">
        <v>59</v>
      </c>
      <c r="B80" s="96"/>
      <c r="C80" s="96"/>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8"/>
      <c r="F80" s="9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88"/>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9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t="s">
        <v>127</v>
      </c>
      <c r="B86" s="72"/>
      <c r="C86" s="72"/>
      <c r="D86" s="72"/>
      <c r="I86" s="70" t="s">
        <v>80</v>
      </c>
      <c r="J86" s="71"/>
    </row>
    <row r="87" spans="1:10" ht="16.5" x14ac:dyDescent="0.25">
      <c r="B87" s="115"/>
      <c r="C87" s="115"/>
      <c r="D87" s="121"/>
      <c r="E87" s="121"/>
    </row>
    <row r="88" spans="1:10" ht="16.5" x14ac:dyDescent="0.25">
      <c r="B88" s="116"/>
      <c r="C88" s="116"/>
      <c r="D88" s="122"/>
      <c r="E88" s="122"/>
    </row>
    <row r="89" spans="1:10" ht="16.5" x14ac:dyDescent="0.25">
      <c r="B89" s="117"/>
      <c r="C89" s="117"/>
      <c r="D89" s="123"/>
      <c r="E89" s="123"/>
    </row>
  </sheetData>
  <mergeCells count="17">
    <mergeCell ref="C14:C15"/>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s>
  <hyperlinks>
    <hyperlink ref="A25" r:id="rId1" display="https://thuvienphapluat.vn/phap-luat/tim-van-ban.aspx?keyword=01/2014/TT-BGD%C4%90T&amp;area=2&amp;type=0&amp;match=False&amp;vc=True&amp;lan=1" xr:uid="{345F6FB6-109A-484A-A7F7-5989CB7F515F}"/>
    <hyperlink ref="A28" r:id="rId2" display="https://thuvienphapluat.vn/phap-luat/tim-van-ban.aspx?keyword=03/2014/TT-BTTTT&amp;area=2&amp;type=0&amp;match=False&amp;vc=True&amp;lan=1" xr:uid="{B2DCF292-FE6D-4774-8BCB-D457FB80ED77}"/>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981B2-731F-43B1-A001-B5E6F5D77616}">
  <dimension ref="A1"/>
  <sheetViews>
    <sheetView workbookViewId="0">
      <selection activeCell="C4" sqref="C4"/>
    </sheetView>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E5160-E06C-45EA-8F59-E3E4EC89C9CF}">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ACCE2-66B4-49ED-A911-789E5E72757E}">
  <dimension ref="A6:M89"/>
  <sheetViews>
    <sheetView tabSelected="1" topLeftCell="A77" workbookViewId="0">
      <selection activeCell="J90" sqref="J90"/>
    </sheetView>
  </sheetViews>
  <sheetFormatPr defaultRowHeight="15.75" x14ac:dyDescent="0.25"/>
  <cols>
    <col min="1" max="1" width="25.85546875" style="145" customWidth="1"/>
    <col min="2" max="2" width="7.42578125" style="145" customWidth="1"/>
    <col min="3" max="3" width="7.42578125" style="145" hidden="1" customWidth="1"/>
    <col min="4" max="4" width="8" style="162" customWidth="1"/>
    <col min="5" max="5" width="13.140625" style="162" customWidth="1"/>
    <col min="6" max="6" width="24.85546875" style="145" customWidth="1"/>
    <col min="7" max="7" width="9.28515625" style="145" customWidth="1"/>
    <col min="8" max="8" width="8.5703125" style="145" customWidth="1"/>
    <col min="9" max="9" width="13.140625" style="145" customWidth="1"/>
    <col min="10" max="10" width="24.140625" style="195" customWidth="1"/>
    <col min="11" max="16384" width="9.140625" style="145"/>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128</v>
      </c>
      <c r="B8" s="66"/>
      <c r="C8" s="66"/>
      <c r="D8" s="66"/>
      <c r="E8" s="66"/>
      <c r="F8" s="66"/>
      <c r="G8" s="66"/>
      <c r="H8" s="66"/>
      <c r="I8" s="66"/>
      <c r="J8" s="66"/>
    </row>
    <row r="9" spans="1:13" ht="16.5" x14ac:dyDescent="0.25">
      <c r="A9" s="66" t="s">
        <v>126</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178" t="s">
        <v>82</v>
      </c>
      <c r="B11" s="178"/>
      <c r="C11" s="178"/>
      <c r="D11" s="178"/>
      <c r="E11" s="178"/>
      <c r="F11" s="178"/>
      <c r="G11" s="178"/>
      <c r="H11" s="178"/>
      <c r="I11" s="178"/>
      <c r="J11" s="178"/>
    </row>
    <row r="12" spans="1:13" ht="54" customHeight="1" x14ac:dyDescent="0.25">
      <c r="A12" s="62" t="s">
        <v>86</v>
      </c>
      <c r="B12" s="62"/>
      <c r="C12" s="62"/>
      <c r="D12" s="62"/>
      <c r="E12" s="62"/>
      <c r="F12" s="62"/>
      <c r="G12" s="62"/>
      <c r="H12" s="62"/>
      <c r="I12" s="62"/>
      <c r="J12" s="62"/>
    </row>
    <row r="13" spans="1:13" ht="9.6" customHeight="1" thickBot="1" x14ac:dyDescent="0.4">
      <c r="B13" s="163"/>
      <c r="C13" s="163"/>
      <c r="D13" s="179"/>
      <c r="E13" s="179"/>
      <c r="F13" s="163"/>
      <c r="G13" s="163"/>
      <c r="H13" s="163"/>
      <c r="I13" s="163"/>
      <c r="J13" s="194"/>
    </row>
    <row r="14" spans="1:13" ht="17.45" customHeight="1" thickBot="1" x14ac:dyDescent="0.3">
      <c r="A14" s="63" t="s">
        <v>0</v>
      </c>
      <c r="B14" s="63" t="s">
        <v>1</v>
      </c>
      <c r="C14" s="63" t="s">
        <v>1</v>
      </c>
      <c r="D14" s="67" t="s">
        <v>2</v>
      </c>
      <c r="E14" s="68"/>
      <c r="F14" s="69"/>
      <c r="G14" s="67" t="s">
        <v>3</v>
      </c>
      <c r="H14" s="68"/>
      <c r="I14" s="68"/>
      <c r="J14" s="69"/>
      <c r="M14" s="164"/>
    </row>
    <row r="15" spans="1:13" ht="158.25" thickBot="1" x14ac:dyDescent="0.3">
      <c r="A15" s="64"/>
      <c r="B15" s="64"/>
      <c r="C15" s="64"/>
      <c r="D15" s="180" t="s">
        <v>71</v>
      </c>
      <c r="E15" s="180" t="s">
        <v>76</v>
      </c>
      <c r="F15" s="146" t="s">
        <v>78</v>
      </c>
      <c r="G15" s="146" t="s">
        <v>72</v>
      </c>
      <c r="H15" s="146" t="s">
        <v>73</v>
      </c>
      <c r="I15" s="147" t="s">
        <v>77</v>
      </c>
      <c r="J15" s="146" t="s">
        <v>79</v>
      </c>
      <c r="M15" s="164"/>
    </row>
    <row r="16" spans="1:13" s="162" customFormat="1" ht="32.25" thickBot="1" x14ac:dyDescent="0.3">
      <c r="A16" s="165" t="s">
        <v>4</v>
      </c>
      <c r="B16" s="166">
        <f>SUM(B17,B24,B27)</f>
        <v>20</v>
      </c>
      <c r="C16" s="166">
        <f>SUM(C17,C24,C27)</f>
        <v>20</v>
      </c>
      <c r="D16" s="166">
        <v>17</v>
      </c>
      <c r="E16" s="167">
        <f>(D16/B16)</f>
        <v>0.85</v>
      </c>
      <c r="F16" s="185" t="str">
        <f>IF(E16&gt;=0.5,"Đạt","Không đạt")</f>
        <v>Đạt</v>
      </c>
      <c r="G16" s="166">
        <f>SUM(G17,G24,G27)</f>
        <v>4</v>
      </c>
      <c r="H16" s="166">
        <f>SUM(H17,H24,H27)</f>
        <v>4</v>
      </c>
      <c r="I16" s="167">
        <f t="shared" ref="I16:I79" si="0">(H16/B16)</f>
        <v>0.2</v>
      </c>
      <c r="J16" s="185" t="str">
        <f>IF(I16&gt;=0.5,"Đạt","Không đạt")</f>
        <v>Không đạt</v>
      </c>
    </row>
    <row r="17" spans="1:10" s="162" customFormat="1" ht="32.25" thickBot="1" x14ac:dyDescent="0.3">
      <c r="A17" s="168" t="s">
        <v>5</v>
      </c>
      <c r="B17" s="169">
        <f>SUM(B18:B23)</f>
        <v>12</v>
      </c>
      <c r="C17" s="169">
        <f>SUM(C18:C23)</f>
        <v>12</v>
      </c>
      <c r="D17" s="169">
        <f>SUM(D18:D23)</f>
        <v>11</v>
      </c>
      <c r="E17" s="170">
        <f>(D17/B17)</f>
        <v>0.91666666666666663</v>
      </c>
      <c r="F17" s="169" t="str">
        <f>IF(E17&gt;=0.5,"Đạt"," Không đạt")</f>
        <v>Đạt</v>
      </c>
      <c r="G17" s="169">
        <f>SUM(G18:G23)</f>
        <v>2</v>
      </c>
      <c r="H17" s="169">
        <f>SUM(H18:H23)</f>
        <v>4</v>
      </c>
      <c r="I17" s="171">
        <f t="shared" si="0"/>
        <v>0.33333333333333331</v>
      </c>
      <c r="J17" s="169" t="str">
        <f>IF(I17&gt;=0.5,"Đạt","Không đạt")</f>
        <v>Không đạt</v>
      </c>
    </row>
    <row r="18" spans="1:10" ht="172.5" thickBot="1" x14ac:dyDescent="0.3">
      <c r="A18" s="149" t="s">
        <v>6</v>
      </c>
      <c r="B18" s="187">
        <v>2</v>
      </c>
      <c r="C18" s="148">
        <v>2</v>
      </c>
      <c r="D18" s="181">
        <v>1</v>
      </c>
      <c r="E18" s="189">
        <f>(D18/B18)</f>
        <v>0.5</v>
      </c>
      <c r="F18" s="208" t="s">
        <v>129</v>
      </c>
      <c r="G18" s="202">
        <v>0</v>
      </c>
      <c r="H18" s="160">
        <v>2</v>
      </c>
      <c r="I18" s="161">
        <f t="shared" si="0"/>
        <v>1</v>
      </c>
      <c r="J18" s="198"/>
    </row>
    <row r="19" spans="1:10" ht="24.75" thickBot="1" x14ac:dyDescent="0.3">
      <c r="A19" s="151" t="s">
        <v>7</v>
      </c>
      <c r="B19" s="187">
        <v>2</v>
      </c>
      <c r="C19" s="148">
        <v>2</v>
      </c>
      <c r="D19" s="181">
        <v>2</v>
      </c>
      <c r="E19" s="189">
        <f t="shared" ref="E19:E23" si="1">(D19/B19)</f>
        <v>1</v>
      </c>
      <c r="F19" s="217" t="s">
        <v>130</v>
      </c>
      <c r="G19" s="202">
        <v>0</v>
      </c>
      <c r="H19" s="160">
        <v>0</v>
      </c>
      <c r="I19" s="161">
        <f t="shared" si="0"/>
        <v>0</v>
      </c>
      <c r="J19" s="198"/>
    </row>
    <row r="20" spans="1:10" ht="24.75" thickBot="1" x14ac:dyDescent="0.3">
      <c r="A20" s="151" t="s">
        <v>8</v>
      </c>
      <c r="B20" s="187">
        <v>2</v>
      </c>
      <c r="C20" s="148">
        <v>2</v>
      </c>
      <c r="D20" s="181">
        <v>2</v>
      </c>
      <c r="E20" s="189">
        <f t="shared" si="1"/>
        <v>1</v>
      </c>
      <c r="F20" s="82" t="s">
        <v>130</v>
      </c>
      <c r="G20" s="202">
        <v>1</v>
      </c>
      <c r="H20" s="160">
        <v>1</v>
      </c>
      <c r="I20" s="161">
        <f t="shared" si="0"/>
        <v>0.5</v>
      </c>
      <c r="J20" s="198"/>
    </row>
    <row r="21" spans="1:10" ht="60.75" thickBot="1" x14ac:dyDescent="0.3">
      <c r="A21" s="151" t="s">
        <v>9</v>
      </c>
      <c r="B21" s="187">
        <v>2</v>
      </c>
      <c r="C21" s="148">
        <v>2</v>
      </c>
      <c r="D21" s="181">
        <v>2</v>
      </c>
      <c r="E21" s="189">
        <f t="shared" si="1"/>
        <v>1</v>
      </c>
      <c r="F21" s="217" t="s">
        <v>130</v>
      </c>
      <c r="G21" s="202">
        <v>0</v>
      </c>
      <c r="H21" s="160">
        <v>0</v>
      </c>
      <c r="I21" s="161">
        <f t="shared" si="0"/>
        <v>0</v>
      </c>
      <c r="J21" s="198"/>
    </row>
    <row r="22" spans="1:10" ht="36.75" thickBot="1" x14ac:dyDescent="0.3">
      <c r="A22" s="151" t="s">
        <v>10</v>
      </c>
      <c r="B22" s="187">
        <v>2</v>
      </c>
      <c r="C22" s="148">
        <v>2</v>
      </c>
      <c r="D22" s="181">
        <v>2</v>
      </c>
      <c r="E22" s="189">
        <f t="shared" si="1"/>
        <v>1</v>
      </c>
      <c r="F22" s="82" t="s">
        <v>130</v>
      </c>
      <c r="G22" s="202">
        <v>1</v>
      </c>
      <c r="H22" s="160">
        <v>1</v>
      </c>
      <c r="I22" s="161">
        <f t="shared" si="0"/>
        <v>0.5</v>
      </c>
      <c r="J22" s="198"/>
    </row>
    <row r="23" spans="1:10" ht="63.75" thickBot="1" x14ac:dyDescent="0.3">
      <c r="A23" s="151" t="s">
        <v>11</v>
      </c>
      <c r="B23" s="187">
        <v>2</v>
      </c>
      <c r="C23" s="148">
        <v>2</v>
      </c>
      <c r="D23" s="181">
        <v>2</v>
      </c>
      <c r="E23" s="189">
        <f t="shared" si="1"/>
        <v>1</v>
      </c>
      <c r="F23" s="217" t="s">
        <v>131</v>
      </c>
      <c r="G23" s="202">
        <v>0</v>
      </c>
      <c r="H23" s="160">
        <v>0</v>
      </c>
      <c r="I23" s="161">
        <f t="shared" si="0"/>
        <v>0</v>
      </c>
      <c r="J23" s="198"/>
    </row>
    <row r="24" spans="1:10" s="162" customFormat="1" ht="32.25" thickBot="1" x14ac:dyDescent="0.3">
      <c r="A24" s="168" t="s">
        <v>12</v>
      </c>
      <c r="B24" s="169">
        <f>SUM(B25:B26)</f>
        <v>4</v>
      </c>
      <c r="C24" s="169">
        <f>SUM(C25:C26)</f>
        <v>4</v>
      </c>
      <c r="D24" s="169">
        <f>SUM(D25:D26)</f>
        <v>2</v>
      </c>
      <c r="E24" s="170">
        <f>(D24/B24)</f>
        <v>0.5</v>
      </c>
      <c r="F24" s="169" t="str">
        <f>IF(E24&gt;=0.5,"Đạt","Không đạt")</f>
        <v>Đạt</v>
      </c>
      <c r="G24" s="169">
        <f>SUM(G25:G26)</f>
        <v>1</v>
      </c>
      <c r="H24" s="169">
        <f>SUM(H25:H26)</f>
        <v>0</v>
      </c>
      <c r="I24" s="171">
        <f>(H24/B24)</f>
        <v>0</v>
      </c>
      <c r="J24" s="190" t="str">
        <f>IF(I24&gt;=0.5,"Đạt","Không đạt")</f>
        <v>Không đạt</v>
      </c>
    </row>
    <row r="25" spans="1:10" ht="264.75" thickBot="1" x14ac:dyDescent="0.3">
      <c r="A25" s="151" t="s">
        <v>70</v>
      </c>
      <c r="B25" s="188">
        <v>2</v>
      </c>
      <c r="C25" s="152">
        <v>2</v>
      </c>
      <c r="D25" s="181">
        <v>0</v>
      </c>
      <c r="E25" s="189">
        <f t="shared" ref="E25:E26" si="2">(D25/B25)</f>
        <v>0</v>
      </c>
      <c r="F25" s="216"/>
      <c r="G25" s="202">
        <v>1</v>
      </c>
      <c r="H25" s="160">
        <v>0</v>
      </c>
      <c r="I25" s="161">
        <f t="shared" si="0"/>
        <v>0</v>
      </c>
      <c r="J25" s="199"/>
    </row>
    <row r="26" spans="1:10" ht="64.5" thickBot="1" x14ac:dyDescent="0.3">
      <c r="A26" s="149" t="s">
        <v>13</v>
      </c>
      <c r="B26" s="187">
        <v>2</v>
      </c>
      <c r="C26" s="148">
        <v>2</v>
      </c>
      <c r="D26" s="181">
        <v>2</v>
      </c>
      <c r="E26" s="189">
        <f t="shared" si="2"/>
        <v>1</v>
      </c>
      <c r="F26" s="208" t="s">
        <v>132</v>
      </c>
      <c r="G26" s="202">
        <v>0</v>
      </c>
      <c r="H26" s="160">
        <v>0</v>
      </c>
      <c r="I26" s="161">
        <f t="shared" si="0"/>
        <v>0</v>
      </c>
      <c r="J26" s="198"/>
    </row>
    <row r="27" spans="1:10" s="162" customFormat="1" ht="32.25" thickBot="1" x14ac:dyDescent="0.3">
      <c r="A27" s="168" t="s">
        <v>14</v>
      </c>
      <c r="B27" s="169">
        <f>SUM(B28:B29)</f>
        <v>4</v>
      </c>
      <c r="C27" s="169">
        <f>SUM(C28:C29)</f>
        <v>4</v>
      </c>
      <c r="D27" s="169">
        <f>SUM(D28:D29)</f>
        <v>4</v>
      </c>
      <c r="E27" s="170">
        <f>(D27/B27)</f>
        <v>1</v>
      </c>
      <c r="F27" s="169" t="str">
        <f>IF(E27&gt;=0.5,"Đạt","Không đạt")</f>
        <v>Đạt</v>
      </c>
      <c r="G27" s="169">
        <f>SUM(G28:G29)</f>
        <v>1</v>
      </c>
      <c r="H27" s="169">
        <f>SUM(H28:H29)</f>
        <v>0</v>
      </c>
      <c r="I27" s="171">
        <f>(H27/B27)</f>
        <v>0</v>
      </c>
      <c r="J27" s="191" t="str">
        <f>IF(I27&gt;=0.5,"Đạt","Không đạt")</f>
        <v>Không đạt</v>
      </c>
    </row>
    <row r="28" spans="1:10" ht="96.75" thickBot="1" x14ac:dyDescent="0.3">
      <c r="A28" s="151" t="s">
        <v>15</v>
      </c>
      <c r="B28" s="187">
        <v>2</v>
      </c>
      <c r="C28" s="148">
        <v>2</v>
      </c>
      <c r="D28" s="181">
        <v>2</v>
      </c>
      <c r="E28" s="189">
        <f t="shared" ref="E28:E29" si="3">(D28/B28)</f>
        <v>1</v>
      </c>
      <c r="F28" s="204" t="s">
        <v>133</v>
      </c>
      <c r="G28" s="202">
        <v>1</v>
      </c>
      <c r="H28" s="160">
        <v>0</v>
      </c>
      <c r="I28" s="161">
        <f t="shared" si="0"/>
        <v>0</v>
      </c>
      <c r="J28" s="198"/>
    </row>
    <row r="29" spans="1:10" ht="40.5" thickBot="1" x14ac:dyDescent="0.3">
      <c r="A29" s="149" t="s">
        <v>16</v>
      </c>
      <c r="B29" s="187">
        <v>2</v>
      </c>
      <c r="C29" s="148">
        <v>2</v>
      </c>
      <c r="D29" s="181">
        <v>2</v>
      </c>
      <c r="E29" s="189">
        <f t="shared" si="3"/>
        <v>1</v>
      </c>
      <c r="F29" s="204" t="s">
        <v>134</v>
      </c>
      <c r="G29" s="202">
        <v>0</v>
      </c>
      <c r="H29" s="160">
        <v>0</v>
      </c>
      <c r="I29" s="161">
        <f t="shared" si="0"/>
        <v>0</v>
      </c>
      <c r="J29" s="198"/>
    </row>
    <row r="30" spans="1:10" s="162" customFormat="1" ht="32.25" thickBot="1" x14ac:dyDescent="0.3">
      <c r="A30" s="165" t="s">
        <v>17</v>
      </c>
      <c r="B30" s="166">
        <f>SUM(B31,B34,B41,B46,B49,B52,B55,B60,B63)</f>
        <v>52</v>
      </c>
      <c r="C30" s="166">
        <f>SUM(C31,C34,C41,C46,C49,C52,C55,C60,C63)</f>
        <v>52</v>
      </c>
      <c r="D30" s="166">
        <f>SUM(D31,D34,D41,D46,D49,D52,D55,D60,D63)</f>
        <v>46</v>
      </c>
      <c r="E30" s="167">
        <f>(D30/B30)</f>
        <v>0.88461538461538458</v>
      </c>
      <c r="F30" s="185" t="str">
        <f>IF(E30&gt;=0.5,"Đạt","Không đạt")</f>
        <v>Đạt</v>
      </c>
      <c r="G30" s="166">
        <f>SUM(G31,G34,G41,G46,G49,G52,G55,G60,G63)</f>
        <v>33</v>
      </c>
      <c r="H30" s="166">
        <f>SUM(H31,H34,H41,H46,H49,H52,H55,H60,H63)</f>
        <v>34</v>
      </c>
      <c r="I30" s="167">
        <f t="shared" si="0"/>
        <v>0.65384615384615385</v>
      </c>
      <c r="J30" s="192" t="str">
        <f>IF(I30&gt;=0.5,"Đạt","Không đạt")</f>
        <v>Đạt</v>
      </c>
    </row>
    <row r="31" spans="1:10" s="162" customFormat="1" ht="48" thickBot="1" x14ac:dyDescent="0.3">
      <c r="A31" s="168" t="s">
        <v>18</v>
      </c>
      <c r="B31" s="169">
        <f>SUM(B32:B33)</f>
        <v>4</v>
      </c>
      <c r="C31" s="169">
        <f>SUM(C32:C33)</f>
        <v>4</v>
      </c>
      <c r="D31" s="169">
        <f>SUM(D32:D33)</f>
        <v>4</v>
      </c>
      <c r="E31" s="170">
        <f>(D31/B31)</f>
        <v>1</v>
      </c>
      <c r="F31" s="169" t="str">
        <f>IF(E31&gt;=0.5,"Đạt","Không đạt")</f>
        <v>Đạt</v>
      </c>
      <c r="G31" s="169">
        <f>SUM(G32:G33)</f>
        <v>2</v>
      </c>
      <c r="H31" s="169">
        <f>SUM(H32:H33)</f>
        <v>0</v>
      </c>
      <c r="I31" s="171">
        <f t="shared" si="0"/>
        <v>0</v>
      </c>
      <c r="J31" s="193" t="str">
        <f>IF(I31&gt;=0.5,"Đạt","Không đạt")</f>
        <v>Không đạt</v>
      </c>
    </row>
    <row r="32" spans="1:10" ht="108.75" thickBot="1" x14ac:dyDescent="0.3">
      <c r="A32" s="151" t="s">
        <v>19</v>
      </c>
      <c r="B32" s="187">
        <v>2</v>
      </c>
      <c r="C32" s="148">
        <v>2</v>
      </c>
      <c r="D32" s="181">
        <v>2</v>
      </c>
      <c r="E32" s="189">
        <f t="shared" ref="E32:E33" si="4">(D32/B32)</f>
        <v>1</v>
      </c>
      <c r="F32" s="206" t="s">
        <v>135</v>
      </c>
      <c r="G32" s="202">
        <v>2</v>
      </c>
      <c r="H32" s="160">
        <v>0</v>
      </c>
      <c r="I32" s="161">
        <f t="shared" si="0"/>
        <v>0</v>
      </c>
      <c r="J32" s="197"/>
    </row>
    <row r="33" spans="1:10" ht="24.75" thickBot="1" x14ac:dyDescent="0.3">
      <c r="A33" s="151" t="s">
        <v>20</v>
      </c>
      <c r="B33" s="187">
        <v>2</v>
      </c>
      <c r="C33" s="148">
        <v>2</v>
      </c>
      <c r="D33" s="181">
        <v>2</v>
      </c>
      <c r="E33" s="189">
        <f t="shared" si="4"/>
        <v>1</v>
      </c>
      <c r="F33" s="205" t="s">
        <v>136</v>
      </c>
      <c r="G33" s="202">
        <v>0</v>
      </c>
      <c r="H33" s="160">
        <v>0</v>
      </c>
      <c r="I33" s="161">
        <f t="shared" si="0"/>
        <v>0</v>
      </c>
      <c r="J33" s="197"/>
    </row>
    <row r="34" spans="1:10" s="162" customFormat="1" ht="32.25" thickBot="1" x14ac:dyDescent="0.3">
      <c r="A34" s="168" t="s">
        <v>21</v>
      </c>
      <c r="B34" s="169">
        <f>SUM(B35:B40)</f>
        <v>12</v>
      </c>
      <c r="C34" s="169">
        <f>SUM(C35:C40)</f>
        <v>12</v>
      </c>
      <c r="D34" s="169">
        <f>SUM(D35:D40)</f>
        <v>12</v>
      </c>
      <c r="E34" s="170">
        <f>(D34/B34)</f>
        <v>1</v>
      </c>
      <c r="F34" s="169" t="str">
        <f>IF(E34&gt;=0.5,"Đạt","Không đạt")</f>
        <v>Đạt</v>
      </c>
      <c r="G34" s="169">
        <f>SUM(G35:G40)</f>
        <v>5</v>
      </c>
      <c r="H34" s="169">
        <f>SUM(H35:H40)</f>
        <v>0</v>
      </c>
      <c r="I34" s="171">
        <f t="shared" si="0"/>
        <v>0</v>
      </c>
      <c r="J34" s="193" t="str">
        <f>IF(I34&gt;=0.5,"Đạt","Không đạt")</f>
        <v>Không đạt</v>
      </c>
    </row>
    <row r="35" spans="1:10" ht="51.75" thickBot="1" x14ac:dyDescent="0.3">
      <c r="A35" s="153" t="s">
        <v>22</v>
      </c>
      <c r="B35" s="187">
        <v>2</v>
      </c>
      <c r="C35" s="148">
        <v>2</v>
      </c>
      <c r="D35" s="181">
        <v>2</v>
      </c>
      <c r="E35" s="189">
        <f t="shared" ref="E35:E40" si="5">(D35/B35)</f>
        <v>1</v>
      </c>
      <c r="F35" s="206" t="s">
        <v>130</v>
      </c>
      <c r="G35" s="202">
        <v>1</v>
      </c>
      <c r="H35" s="160">
        <v>0</v>
      </c>
      <c r="I35" s="161">
        <f t="shared" si="0"/>
        <v>0</v>
      </c>
      <c r="J35" s="197"/>
    </row>
    <row r="36" spans="1:10" ht="36.75" thickBot="1" x14ac:dyDescent="0.3">
      <c r="A36" s="151" t="s">
        <v>23</v>
      </c>
      <c r="B36" s="187">
        <v>2</v>
      </c>
      <c r="C36" s="148">
        <v>2</v>
      </c>
      <c r="D36" s="181">
        <v>2</v>
      </c>
      <c r="E36" s="189">
        <f t="shared" si="5"/>
        <v>1</v>
      </c>
      <c r="F36" s="205" t="s">
        <v>130</v>
      </c>
      <c r="G36" s="202">
        <v>0</v>
      </c>
      <c r="H36" s="160">
        <v>0</v>
      </c>
      <c r="I36" s="161">
        <f t="shared" si="0"/>
        <v>0</v>
      </c>
      <c r="J36" s="197"/>
    </row>
    <row r="37" spans="1:10" ht="48.75" thickBot="1" x14ac:dyDescent="0.3">
      <c r="A37" s="151" t="s">
        <v>24</v>
      </c>
      <c r="B37" s="187">
        <v>2</v>
      </c>
      <c r="C37" s="148">
        <v>2</v>
      </c>
      <c r="D37" s="181">
        <v>2</v>
      </c>
      <c r="E37" s="189">
        <f t="shared" si="5"/>
        <v>1</v>
      </c>
      <c r="F37" s="206" t="s">
        <v>130</v>
      </c>
      <c r="G37" s="202">
        <v>2</v>
      </c>
      <c r="H37" s="160">
        <v>0</v>
      </c>
      <c r="I37" s="161">
        <f t="shared" si="0"/>
        <v>0</v>
      </c>
      <c r="J37" s="197"/>
    </row>
    <row r="38" spans="1:10" ht="36.75" thickBot="1" x14ac:dyDescent="0.3">
      <c r="A38" s="151" t="s">
        <v>25</v>
      </c>
      <c r="B38" s="187">
        <v>2</v>
      </c>
      <c r="C38" s="148">
        <v>2</v>
      </c>
      <c r="D38" s="181">
        <v>2</v>
      </c>
      <c r="E38" s="189">
        <f t="shared" si="5"/>
        <v>1</v>
      </c>
      <c r="F38" s="205" t="s">
        <v>137</v>
      </c>
      <c r="G38" s="202">
        <v>2</v>
      </c>
      <c r="H38" s="160">
        <v>0</v>
      </c>
      <c r="I38" s="161">
        <f t="shared" si="0"/>
        <v>0</v>
      </c>
      <c r="J38" s="197"/>
    </row>
    <row r="39" spans="1:10" ht="24.75" thickBot="1" x14ac:dyDescent="0.3">
      <c r="A39" s="151" t="s">
        <v>26</v>
      </c>
      <c r="B39" s="187">
        <v>2</v>
      </c>
      <c r="C39" s="148">
        <v>2</v>
      </c>
      <c r="D39" s="181">
        <v>2</v>
      </c>
      <c r="E39" s="189">
        <f t="shared" si="5"/>
        <v>1</v>
      </c>
      <c r="F39" s="206" t="s">
        <v>137</v>
      </c>
      <c r="G39" s="202">
        <v>0</v>
      </c>
      <c r="H39" s="160">
        <v>0</v>
      </c>
      <c r="I39" s="161">
        <f t="shared" si="0"/>
        <v>0</v>
      </c>
      <c r="J39" s="197"/>
    </row>
    <row r="40" spans="1:10" ht="60.75" thickBot="1" x14ac:dyDescent="0.3">
      <c r="A40" s="151" t="s">
        <v>27</v>
      </c>
      <c r="B40" s="187">
        <v>2</v>
      </c>
      <c r="C40" s="148">
        <v>2</v>
      </c>
      <c r="D40" s="181">
        <v>2</v>
      </c>
      <c r="E40" s="189">
        <f t="shared" si="5"/>
        <v>1</v>
      </c>
      <c r="F40" s="205" t="s">
        <v>137</v>
      </c>
      <c r="G40" s="202">
        <v>0</v>
      </c>
      <c r="H40" s="160">
        <v>0</v>
      </c>
      <c r="I40" s="161">
        <f t="shared" si="0"/>
        <v>0</v>
      </c>
      <c r="J40" s="197"/>
    </row>
    <row r="41" spans="1:10" s="162" customFormat="1" ht="32.25" thickBot="1" x14ac:dyDescent="0.3">
      <c r="A41" s="168" t="s">
        <v>28</v>
      </c>
      <c r="B41" s="169">
        <v>8</v>
      </c>
      <c r="C41" s="169">
        <f>SUM(C42:C45)</f>
        <v>8</v>
      </c>
      <c r="D41" s="169">
        <f>SUM(D42:D45)</f>
        <v>7</v>
      </c>
      <c r="E41" s="170">
        <f>(D41/B41)</f>
        <v>0.875</v>
      </c>
      <c r="F41" s="169" t="str">
        <f>IF(E41&gt;=0.5,"Đạt","Không đạt")</f>
        <v>Đạt</v>
      </c>
      <c r="G41" s="169">
        <f>SUM(G42:G45)</f>
        <v>5</v>
      </c>
      <c r="H41" s="169">
        <f>SUM(H42:H45)</f>
        <v>6</v>
      </c>
      <c r="I41" s="171">
        <f t="shared" si="0"/>
        <v>0.75</v>
      </c>
      <c r="J41" s="193" t="str">
        <f>IF(I41&gt;=0.5,"Đạt","Không đạt")</f>
        <v>Đạt</v>
      </c>
    </row>
    <row r="42" spans="1:10" ht="60.75" thickBot="1" x14ac:dyDescent="0.3">
      <c r="A42" s="151" t="s">
        <v>29</v>
      </c>
      <c r="B42" s="187">
        <v>2</v>
      </c>
      <c r="C42" s="148">
        <v>2</v>
      </c>
      <c r="D42" s="181">
        <v>2</v>
      </c>
      <c r="E42" s="189">
        <f t="shared" ref="E42:E45" si="6">(D42/B42)</f>
        <v>1</v>
      </c>
      <c r="F42" s="206" t="s">
        <v>130</v>
      </c>
      <c r="G42" s="202">
        <v>0</v>
      </c>
      <c r="H42" s="160">
        <v>0</v>
      </c>
      <c r="I42" s="161">
        <f t="shared" si="0"/>
        <v>0</v>
      </c>
      <c r="J42" s="197"/>
    </row>
    <row r="43" spans="1:10" ht="36.75" thickBot="1" x14ac:dyDescent="0.3">
      <c r="A43" s="151" t="s">
        <v>30</v>
      </c>
      <c r="B43" s="187">
        <v>2</v>
      </c>
      <c r="C43" s="148">
        <v>2</v>
      </c>
      <c r="D43" s="181">
        <v>2</v>
      </c>
      <c r="E43" s="189">
        <f t="shared" si="6"/>
        <v>1</v>
      </c>
      <c r="F43" s="205" t="s">
        <v>130</v>
      </c>
      <c r="G43" s="202">
        <v>2</v>
      </c>
      <c r="H43" s="160">
        <v>2</v>
      </c>
      <c r="I43" s="161">
        <f t="shared" si="0"/>
        <v>1</v>
      </c>
      <c r="J43" s="197"/>
    </row>
    <row r="44" spans="1:10" ht="48.75" thickBot="1" x14ac:dyDescent="0.3">
      <c r="A44" s="151" t="s">
        <v>31</v>
      </c>
      <c r="B44" s="187">
        <v>2</v>
      </c>
      <c r="C44" s="148">
        <v>2</v>
      </c>
      <c r="D44" s="181">
        <v>1</v>
      </c>
      <c r="E44" s="189">
        <f t="shared" si="6"/>
        <v>0.5</v>
      </c>
      <c r="F44" s="206" t="s">
        <v>130</v>
      </c>
      <c r="G44" s="202">
        <v>2</v>
      </c>
      <c r="H44" s="160">
        <v>2</v>
      </c>
      <c r="I44" s="161">
        <f t="shared" si="0"/>
        <v>1</v>
      </c>
      <c r="J44" s="197"/>
    </row>
    <row r="45" spans="1:10" ht="48.75" thickBot="1" x14ac:dyDescent="0.3">
      <c r="A45" s="151" t="s">
        <v>32</v>
      </c>
      <c r="B45" s="187">
        <v>2</v>
      </c>
      <c r="C45" s="148">
        <v>2</v>
      </c>
      <c r="D45" s="181">
        <v>2</v>
      </c>
      <c r="E45" s="189">
        <f t="shared" si="6"/>
        <v>1</v>
      </c>
      <c r="F45" s="207" t="s">
        <v>137</v>
      </c>
      <c r="G45" s="202">
        <v>1</v>
      </c>
      <c r="H45" s="160">
        <v>2</v>
      </c>
      <c r="I45" s="161">
        <f t="shared" si="0"/>
        <v>1</v>
      </c>
      <c r="J45" s="197"/>
    </row>
    <row r="46" spans="1:10" s="162" customFormat="1" ht="48" thickBot="1" x14ac:dyDescent="0.3">
      <c r="A46" s="168" t="s">
        <v>66</v>
      </c>
      <c r="B46" s="169">
        <f>SUM(B47:B48)</f>
        <v>4</v>
      </c>
      <c r="C46" s="169">
        <f>SUM(C47:C48)</f>
        <v>4</v>
      </c>
      <c r="D46" s="169">
        <f>SUM(D47:D48)</f>
        <v>3</v>
      </c>
      <c r="E46" s="170">
        <f>(D46/B46)</f>
        <v>0.75</v>
      </c>
      <c r="F46" s="169" t="str">
        <f>IF(E46&gt;=0.5,"Đạt","Không đạt")</f>
        <v>Đạt</v>
      </c>
      <c r="G46" s="169">
        <f>SUM(G47:G48)</f>
        <v>3</v>
      </c>
      <c r="H46" s="169">
        <f>SUM(H47:H48)</f>
        <v>4</v>
      </c>
      <c r="I46" s="171">
        <f t="shared" si="0"/>
        <v>1</v>
      </c>
      <c r="J46" s="193" t="str">
        <f>IF(I46&gt;=0.5,"Đạt","Không đạt")</f>
        <v>Đạt</v>
      </c>
    </row>
    <row r="47" spans="1:10" ht="60.75" thickBot="1" x14ac:dyDescent="0.3">
      <c r="A47" s="151" t="s">
        <v>33</v>
      </c>
      <c r="B47" s="187">
        <v>2</v>
      </c>
      <c r="C47" s="148">
        <v>2</v>
      </c>
      <c r="D47" s="181">
        <v>2</v>
      </c>
      <c r="E47" s="189">
        <f t="shared" ref="E47:E48" si="7">(D47/B47)</f>
        <v>1</v>
      </c>
      <c r="F47" s="207" t="s">
        <v>137</v>
      </c>
      <c r="G47" s="202">
        <v>2</v>
      </c>
      <c r="H47" s="160">
        <v>2</v>
      </c>
      <c r="I47" s="161">
        <f t="shared" si="0"/>
        <v>1</v>
      </c>
      <c r="J47" s="197"/>
    </row>
    <row r="48" spans="1:10" ht="63.75" thickBot="1" x14ac:dyDescent="0.3">
      <c r="A48" s="151" t="s">
        <v>34</v>
      </c>
      <c r="B48" s="187">
        <v>2</v>
      </c>
      <c r="C48" s="148">
        <v>2</v>
      </c>
      <c r="D48" s="181">
        <v>1</v>
      </c>
      <c r="E48" s="189">
        <f t="shared" si="7"/>
        <v>0.5</v>
      </c>
      <c r="F48" s="208" t="s">
        <v>138</v>
      </c>
      <c r="G48" s="202">
        <v>1</v>
      </c>
      <c r="H48" s="160">
        <v>2</v>
      </c>
      <c r="I48" s="161">
        <f t="shared" si="0"/>
        <v>1</v>
      </c>
      <c r="J48" s="197"/>
    </row>
    <row r="49" spans="1:10" s="162" customFormat="1" ht="32.25" thickBot="1" x14ac:dyDescent="0.3">
      <c r="A49" s="168" t="s">
        <v>65</v>
      </c>
      <c r="B49" s="169">
        <f>SUM(B50:B51)</f>
        <v>4</v>
      </c>
      <c r="C49" s="169">
        <f>SUM(C50:C51)</f>
        <v>4</v>
      </c>
      <c r="D49" s="169">
        <f>SUM(D50:D51)</f>
        <v>4</v>
      </c>
      <c r="E49" s="170">
        <f>(D49/B49)</f>
        <v>1</v>
      </c>
      <c r="F49" s="169" t="str">
        <f>IF(E49&gt;=0.5,"Đạt","Không đạt")</f>
        <v>Đạt</v>
      </c>
      <c r="G49" s="169">
        <f>SUM(G50:G51)</f>
        <v>3</v>
      </c>
      <c r="H49" s="169">
        <f>SUM(H50:H51)</f>
        <v>4</v>
      </c>
      <c r="I49" s="171">
        <f t="shared" si="0"/>
        <v>1</v>
      </c>
      <c r="J49" s="193" t="str">
        <f>IF(I49&gt;=0.5,"Đạt","Không đạt")</f>
        <v>Đạt</v>
      </c>
    </row>
    <row r="50" spans="1:10" ht="36.75" thickBot="1" x14ac:dyDescent="0.3">
      <c r="A50" s="151" t="s">
        <v>35</v>
      </c>
      <c r="B50" s="187">
        <v>2</v>
      </c>
      <c r="C50" s="148">
        <v>2</v>
      </c>
      <c r="D50" s="181">
        <v>2</v>
      </c>
      <c r="E50" s="189">
        <f t="shared" ref="E50:E51" si="8">(D50/B50)</f>
        <v>1</v>
      </c>
      <c r="F50" s="80" t="s">
        <v>139</v>
      </c>
      <c r="G50" s="202">
        <v>2</v>
      </c>
      <c r="H50" s="160">
        <v>2</v>
      </c>
      <c r="I50" s="161">
        <f t="shared" si="0"/>
        <v>1</v>
      </c>
      <c r="J50" s="197"/>
    </row>
    <row r="51" spans="1:10" ht="28.5" thickBot="1" x14ac:dyDescent="0.3">
      <c r="A51" s="149" t="s">
        <v>36</v>
      </c>
      <c r="B51" s="187">
        <v>2</v>
      </c>
      <c r="C51" s="148">
        <v>2</v>
      </c>
      <c r="D51" s="181">
        <v>2</v>
      </c>
      <c r="E51" s="189">
        <f t="shared" si="8"/>
        <v>1</v>
      </c>
      <c r="F51" s="209" t="s">
        <v>130</v>
      </c>
      <c r="G51" s="202">
        <v>1</v>
      </c>
      <c r="H51" s="160">
        <v>2</v>
      </c>
      <c r="I51" s="161">
        <f t="shared" si="0"/>
        <v>1</v>
      </c>
      <c r="J51" s="197"/>
    </row>
    <row r="52" spans="1:10" s="162" customFormat="1" ht="48" thickBot="1" x14ac:dyDescent="0.3">
      <c r="A52" s="168" t="s">
        <v>67</v>
      </c>
      <c r="B52" s="169">
        <f>SUM(B53:B54)</f>
        <v>4</v>
      </c>
      <c r="C52" s="169">
        <f>SUM(C53:C54)</f>
        <v>4</v>
      </c>
      <c r="D52" s="169">
        <f>SUM(D53:D54)</f>
        <v>4</v>
      </c>
      <c r="E52" s="170">
        <f>(D52/B52)</f>
        <v>1</v>
      </c>
      <c r="F52" s="169" t="str">
        <f>IF(E52&gt;=0.5,"Đạt","Không đạt")</f>
        <v>Đạt</v>
      </c>
      <c r="G52" s="169">
        <f>SUM(G53:G54)</f>
        <v>3</v>
      </c>
      <c r="H52" s="169">
        <f>SUM(H53:H54)</f>
        <v>4</v>
      </c>
      <c r="I52" s="171">
        <f t="shared" si="0"/>
        <v>1</v>
      </c>
      <c r="J52" s="193" t="str">
        <f>IF(I52&gt;=0.5,"Đạt","Không đạt")</f>
        <v>Đạt</v>
      </c>
    </row>
    <row r="53" spans="1:10" ht="48.75" thickBot="1" x14ac:dyDescent="0.3">
      <c r="A53" s="151" t="s">
        <v>37</v>
      </c>
      <c r="B53" s="187">
        <v>2</v>
      </c>
      <c r="C53" s="148">
        <v>2</v>
      </c>
      <c r="D53" s="181">
        <v>2</v>
      </c>
      <c r="E53" s="189">
        <f t="shared" ref="E53:E54" si="9">(D53/B53)</f>
        <v>1</v>
      </c>
      <c r="F53" s="209" t="s">
        <v>130</v>
      </c>
      <c r="G53" s="202">
        <v>1</v>
      </c>
      <c r="H53" s="160">
        <v>2</v>
      </c>
      <c r="I53" s="161">
        <f t="shared" si="0"/>
        <v>1</v>
      </c>
      <c r="J53" s="197"/>
    </row>
    <row r="54" spans="1:10" ht="60.75" thickBot="1" x14ac:dyDescent="0.3">
      <c r="A54" s="151" t="s">
        <v>38</v>
      </c>
      <c r="B54" s="187">
        <v>2</v>
      </c>
      <c r="C54" s="148">
        <v>2</v>
      </c>
      <c r="D54" s="181">
        <v>2</v>
      </c>
      <c r="E54" s="189">
        <f t="shared" si="9"/>
        <v>1</v>
      </c>
      <c r="F54" s="209" t="s">
        <v>130</v>
      </c>
      <c r="G54" s="202">
        <v>2</v>
      </c>
      <c r="H54" s="160">
        <v>2</v>
      </c>
      <c r="I54" s="161">
        <f t="shared" si="0"/>
        <v>1</v>
      </c>
      <c r="J54" s="197"/>
    </row>
    <row r="55" spans="1:10" s="162" customFormat="1" ht="48" thickBot="1" x14ac:dyDescent="0.3">
      <c r="A55" s="172" t="s">
        <v>68</v>
      </c>
      <c r="B55" s="169">
        <f>SUM(B56:B59)</f>
        <v>8</v>
      </c>
      <c r="C55" s="169">
        <f>SUM(C56:C59)</f>
        <v>8</v>
      </c>
      <c r="D55" s="169">
        <f>SUM(D56:D59)</f>
        <v>6</v>
      </c>
      <c r="E55" s="170">
        <f>(D55/B55)</f>
        <v>0.75</v>
      </c>
      <c r="F55" s="169" t="str">
        <f>IF(E55&gt;=0.5,"Đạt","Không đạt")</f>
        <v>Đạt</v>
      </c>
      <c r="G55" s="169">
        <f>SUM(G56:G59)</f>
        <v>6</v>
      </c>
      <c r="H55" s="169">
        <f>SUM(H56:H59)</f>
        <v>8</v>
      </c>
      <c r="I55" s="171">
        <f t="shared" si="0"/>
        <v>1</v>
      </c>
      <c r="J55" s="193" t="str">
        <f>IF(I55&gt;=0.5,"Đạt","Không đạt")</f>
        <v>Đạt</v>
      </c>
    </row>
    <row r="56" spans="1:10" ht="36.75" thickBot="1" x14ac:dyDescent="0.3">
      <c r="A56" s="151" t="s">
        <v>39</v>
      </c>
      <c r="B56" s="187">
        <v>2</v>
      </c>
      <c r="C56" s="148">
        <v>2</v>
      </c>
      <c r="D56" s="181">
        <v>2</v>
      </c>
      <c r="E56" s="189">
        <f t="shared" ref="E56:E59" si="10">(D56/B56)</f>
        <v>1</v>
      </c>
      <c r="F56" s="81" t="s">
        <v>140</v>
      </c>
      <c r="G56" s="202">
        <v>1</v>
      </c>
      <c r="H56" s="160">
        <v>2</v>
      </c>
      <c r="I56" s="161">
        <f t="shared" si="0"/>
        <v>1</v>
      </c>
      <c r="J56" s="197"/>
    </row>
    <row r="57" spans="1:10" ht="60.75" thickBot="1" x14ac:dyDescent="0.3">
      <c r="A57" s="151" t="s">
        <v>40</v>
      </c>
      <c r="B57" s="187">
        <v>2</v>
      </c>
      <c r="C57" s="148">
        <v>2</v>
      </c>
      <c r="D57" s="181">
        <v>1</v>
      </c>
      <c r="E57" s="189">
        <f t="shared" si="10"/>
        <v>0.5</v>
      </c>
      <c r="F57" s="82" t="s">
        <v>141</v>
      </c>
      <c r="G57" s="202">
        <v>2</v>
      </c>
      <c r="H57" s="160">
        <v>2</v>
      </c>
      <c r="I57" s="161">
        <f t="shared" si="0"/>
        <v>1</v>
      </c>
      <c r="J57" s="197"/>
    </row>
    <row r="58" spans="1:10" ht="36.75" thickBot="1" x14ac:dyDescent="0.3">
      <c r="A58" s="151" t="s">
        <v>41</v>
      </c>
      <c r="B58" s="187">
        <v>2</v>
      </c>
      <c r="C58" s="148">
        <v>2</v>
      </c>
      <c r="D58" s="181">
        <v>2</v>
      </c>
      <c r="E58" s="189">
        <f t="shared" si="10"/>
        <v>1</v>
      </c>
      <c r="F58" s="82" t="s">
        <v>137</v>
      </c>
      <c r="G58" s="202">
        <v>1</v>
      </c>
      <c r="H58" s="160">
        <v>2</v>
      </c>
      <c r="I58" s="161">
        <f t="shared" si="0"/>
        <v>1</v>
      </c>
      <c r="J58" s="197"/>
    </row>
    <row r="59" spans="1:10" ht="48.75" thickBot="1" x14ac:dyDescent="0.3">
      <c r="A59" s="151" t="s">
        <v>42</v>
      </c>
      <c r="B59" s="187">
        <v>2</v>
      </c>
      <c r="C59" s="148">
        <v>2</v>
      </c>
      <c r="D59" s="181">
        <v>1</v>
      </c>
      <c r="E59" s="189">
        <f t="shared" si="10"/>
        <v>0.5</v>
      </c>
      <c r="F59" s="82" t="s">
        <v>141</v>
      </c>
      <c r="G59" s="202">
        <v>2</v>
      </c>
      <c r="H59" s="160">
        <v>2</v>
      </c>
      <c r="I59" s="161">
        <f t="shared" si="0"/>
        <v>1</v>
      </c>
      <c r="J59" s="197"/>
    </row>
    <row r="60" spans="1:10" s="162" customFormat="1" ht="57.75" customHeight="1" thickBot="1" x14ac:dyDescent="0.3">
      <c r="A60" s="168" t="s">
        <v>69</v>
      </c>
      <c r="B60" s="169">
        <f>SUM(B61:B62)</f>
        <v>4</v>
      </c>
      <c r="C60" s="169">
        <f>SUM(C61:C62)</f>
        <v>4</v>
      </c>
      <c r="D60" s="169">
        <f>SUM(D61:D62)</f>
        <v>3</v>
      </c>
      <c r="E60" s="170">
        <f>(D60/B60)</f>
        <v>0.75</v>
      </c>
      <c r="F60" s="169" t="str">
        <f>IF(E60&gt;=0.5,"Đạt","Không đạt")</f>
        <v>Đạt</v>
      </c>
      <c r="G60" s="169">
        <f>SUM(G61:G62)</f>
        <v>3</v>
      </c>
      <c r="H60" s="169">
        <f>SUM(H61:H62)</f>
        <v>4</v>
      </c>
      <c r="I60" s="171">
        <f t="shared" si="0"/>
        <v>1</v>
      </c>
      <c r="J60" s="169" t="str">
        <f>IF(I60&gt;=0.5,"Đạt","Không đạt")</f>
        <v>Đạt</v>
      </c>
    </row>
    <row r="61" spans="1:10" ht="48.75" thickBot="1" x14ac:dyDescent="0.3">
      <c r="A61" s="151" t="s">
        <v>43</v>
      </c>
      <c r="B61" s="187">
        <v>2</v>
      </c>
      <c r="C61" s="159">
        <v>2</v>
      </c>
      <c r="D61" s="181">
        <v>2</v>
      </c>
      <c r="E61" s="189">
        <f t="shared" ref="E61:E62" si="11">(D61/B61)</f>
        <v>1</v>
      </c>
      <c r="F61" s="210" t="s">
        <v>142</v>
      </c>
      <c r="G61" s="202">
        <v>2</v>
      </c>
      <c r="H61" s="160">
        <v>2</v>
      </c>
      <c r="I61" s="161">
        <f t="shared" si="0"/>
        <v>1</v>
      </c>
      <c r="J61" s="196"/>
    </row>
    <row r="62" spans="1:10" ht="36.75" thickBot="1" x14ac:dyDescent="0.3">
      <c r="A62" s="151" t="s">
        <v>44</v>
      </c>
      <c r="B62" s="187">
        <v>2</v>
      </c>
      <c r="C62" s="159">
        <v>2</v>
      </c>
      <c r="D62" s="181">
        <v>1</v>
      </c>
      <c r="E62" s="189">
        <f t="shared" si="11"/>
        <v>0.5</v>
      </c>
      <c r="F62" s="211" t="s">
        <v>142</v>
      </c>
      <c r="G62" s="202">
        <v>1</v>
      </c>
      <c r="H62" s="160">
        <v>2</v>
      </c>
      <c r="I62" s="161">
        <f t="shared" si="0"/>
        <v>1</v>
      </c>
      <c r="J62" s="196"/>
    </row>
    <row r="63" spans="1:10" s="162" customFormat="1" ht="32.25" thickBot="1" x14ac:dyDescent="0.3">
      <c r="A63" s="173" t="s">
        <v>64</v>
      </c>
      <c r="B63" s="169">
        <f>SUM(B64:B65)</f>
        <v>4</v>
      </c>
      <c r="C63" s="169">
        <f>SUM(C64:C65)</f>
        <v>4</v>
      </c>
      <c r="D63" s="169">
        <f>SUM(D64:D65)</f>
        <v>3</v>
      </c>
      <c r="E63" s="170">
        <f>(D63/B63)</f>
        <v>0.75</v>
      </c>
      <c r="F63" s="169" t="str">
        <f>IF(E63&gt;=0.5,"Đạt","Không đạt")</f>
        <v>Đạt</v>
      </c>
      <c r="G63" s="169">
        <f>SUM(G64:G65)</f>
        <v>3</v>
      </c>
      <c r="H63" s="169">
        <f>SUM(H64:H65)</f>
        <v>4</v>
      </c>
      <c r="I63" s="171">
        <f t="shared" si="0"/>
        <v>1</v>
      </c>
      <c r="J63" s="169" t="str">
        <f>IF(I63&gt;=0.5,"Đạt","Không đạt")</f>
        <v>Đạt</v>
      </c>
    </row>
    <row r="64" spans="1:10" ht="84.75" thickBot="1" x14ac:dyDescent="0.3">
      <c r="A64" s="154" t="s">
        <v>45</v>
      </c>
      <c r="B64" s="187">
        <v>2</v>
      </c>
      <c r="C64" s="159">
        <v>2</v>
      </c>
      <c r="D64" s="181">
        <v>1</v>
      </c>
      <c r="E64" s="189">
        <f t="shared" ref="E64:E65" si="12">(D64/B64)</f>
        <v>0.5</v>
      </c>
      <c r="F64" s="212" t="s">
        <v>130</v>
      </c>
      <c r="G64" s="202">
        <v>1</v>
      </c>
      <c r="H64" s="160">
        <v>2</v>
      </c>
      <c r="I64" s="161">
        <f t="shared" si="0"/>
        <v>1</v>
      </c>
      <c r="J64" s="196"/>
    </row>
    <row r="65" spans="1:10" ht="108.75" thickBot="1" x14ac:dyDescent="0.3">
      <c r="A65" s="154" t="s">
        <v>46</v>
      </c>
      <c r="B65" s="187">
        <v>2</v>
      </c>
      <c r="C65" s="159">
        <v>2</v>
      </c>
      <c r="D65" s="181">
        <v>2</v>
      </c>
      <c r="E65" s="189">
        <f t="shared" si="12"/>
        <v>1</v>
      </c>
      <c r="F65" s="82" t="s">
        <v>143</v>
      </c>
      <c r="G65" s="202">
        <v>2</v>
      </c>
      <c r="H65" s="160">
        <v>2</v>
      </c>
      <c r="I65" s="161">
        <f t="shared" si="0"/>
        <v>1</v>
      </c>
      <c r="J65" s="196"/>
    </row>
    <row r="66" spans="1:10" s="162" customFormat="1" ht="63.75" thickBot="1" x14ac:dyDescent="0.3">
      <c r="A66" s="174" t="s">
        <v>47</v>
      </c>
      <c r="B66" s="166">
        <f>SUM(B67,B72,B75)</f>
        <v>16</v>
      </c>
      <c r="C66" s="166">
        <f>SUM(C67,C72,C75)</f>
        <v>16</v>
      </c>
      <c r="D66" s="166">
        <f>SUM(D67,D72,D75)</f>
        <v>12</v>
      </c>
      <c r="E66" s="167">
        <f>(D66/B66)</f>
        <v>0.75</v>
      </c>
      <c r="F66" s="185" t="str">
        <f>IF(E66&gt;=0.5,"Đạt","Không đạt")</f>
        <v>Đạt</v>
      </c>
      <c r="G66" s="166">
        <f>SUM(G67,G72,G75)</f>
        <v>10</v>
      </c>
      <c r="H66" s="166">
        <f>SUM(H67,H72,H75)</f>
        <v>12</v>
      </c>
      <c r="I66" s="167">
        <f t="shared" si="0"/>
        <v>0.75</v>
      </c>
      <c r="J66" s="185" t="str">
        <f>IF(I66&gt;=0.5,"Đạt","Không đạt")</f>
        <v>Đạt</v>
      </c>
    </row>
    <row r="67" spans="1:10" s="162" customFormat="1" ht="32.25" thickBot="1" x14ac:dyDescent="0.3">
      <c r="A67" s="173" t="s">
        <v>48</v>
      </c>
      <c r="B67" s="169">
        <f>SUM(B68:B71)</f>
        <v>8</v>
      </c>
      <c r="C67" s="169">
        <f>SUM(C68:C71)</f>
        <v>8</v>
      </c>
      <c r="D67" s="169">
        <f>SUM(D68:D71)</f>
        <v>8</v>
      </c>
      <c r="E67" s="170">
        <f>(D67/B67)</f>
        <v>1</v>
      </c>
      <c r="F67" s="169" t="str">
        <f>IF(E67&gt;=0.5,"Đạt","Không đạt")</f>
        <v>Đạt</v>
      </c>
      <c r="G67" s="169">
        <f>SUM(G68:G71)</f>
        <v>7</v>
      </c>
      <c r="H67" s="169">
        <f>SUM(H68:H71)</f>
        <v>8</v>
      </c>
      <c r="I67" s="171">
        <f t="shared" si="0"/>
        <v>1</v>
      </c>
      <c r="J67" s="169" t="str">
        <f>IF(I67&gt;=0.5,"Đạt","Không đạt")</f>
        <v>Đạt</v>
      </c>
    </row>
    <row r="68" spans="1:10" ht="72.75" thickBot="1" x14ac:dyDescent="0.3">
      <c r="A68" s="154" t="s">
        <v>49</v>
      </c>
      <c r="B68" s="187">
        <v>2</v>
      </c>
      <c r="C68" s="159">
        <v>2</v>
      </c>
      <c r="D68" s="181">
        <v>2</v>
      </c>
      <c r="E68" s="189">
        <f t="shared" ref="E68:E71" si="13">(D68/B68)</f>
        <v>1</v>
      </c>
      <c r="F68" s="208" t="s">
        <v>130</v>
      </c>
      <c r="G68" s="202">
        <v>2</v>
      </c>
      <c r="H68" s="160">
        <v>2</v>
      </c>
      <c r="I68" s="161">
        <f t="shared" si="0"/>
        <v>1</v>
      </c>
      <c r="J68" s="196"/>
    </row>
    <row r="69" spans="1:10" ht="16.5" thickBot="1" x14ac:dyDescent="0.3">
      <c r="A69" s="154" t="s">
        <v>50</v>
      </c>
      <c r="B69" s="187">
        <v>2</v>
      </c>
      <c r="C69" s="159">
        <v>2</v>
      </c>
      <c r="D69" s="181">
        <v>2</v>
      </c>
      <c r="E69" s="189">
        <f t="shared" si="13"/>
        <v>1</v>
      </c>
      <c r="F69" s="209" t="s">
        <v>144</v>
      </c>
      <c r="G69" s="202">
        <v>2</v>
      </c>
      <c r="H69" s="160">
        <v>2</v>
      </c>
      <c r="I69" s="161">
        <f t="shared" si="0"/>
        <v>1</v>
      </c>
      <c r="J69" s="196"/>
    </row>
    <row r="70" spans="1:10" ht="48.75" thickBot="1" x14ac:dyDescent="0.3">
      <c r="A70" s="154" t="s">
        <v>51</v>
      </c>
      <c r="B70" s="187">
        <v>2</v>
      </c>
      <c r="C70" s="159">
        <v>2</v>
      </c>
      <c r="D70" s="181">
        <v>2</v>
      </c>
      <c r="E70" s="189">
        <f t="shared" si="13"/>
        <v>1</v>
      </c>
      <c r="F70" s="213" t="s">
        <v>130</v>
      </c>
      <c r="G70" s="202">
        <v>2</v>
      </c>
      <c r="H70" s="160">
        <v>2</v>
      </c>
      <c r="I70" s="161">
        <f t="shared" si="0"/>
        <v>1</v>
      </c>
      <c r="J70" s="196"/>
    </row>
    <row r="71" spans="1:10" ht="111" thickBot="1" x14ac:dyDescent="0.3">
      <c r="A71" s="154" t="s">
        <v>52</v>
      </c>
      <c r="B71" s="187">
        <v>2</v>
      </c>
      <c r="C71" s="159">
        <v>2</v>
      </c>
      <c r="D71" s="181">
        <v>2</v>
      </c>
      <c r="E71" s="189">
        <f t="shared" si="13"/>
        <v>1</v>
      </c>
      <c r="F71" s="214" t="s">
        <v>145</v>
      </c>
      <c r="G71" s="202">
        <v>1</v>
      </c>
      <c r="H71" s="160">
        <v>2</v>
      </c>
      <c r="I71" s="161">
        <f t="shared" si="0"/>
        <v>1</v>
      </c>
      <c r="J71" s="196"/>
    </row>
    <row r="72" spans="1:10" s="162" customFormat="1" ht="48" thickBot="1" x14ac:dyDescent="0.3">
      <c r="A72" s="173" t="s">
        <v>63</v>
      </c>
      <c r="B72" s="169">
        <f>SUM(B73:B74)</f>
        <v>4</v>
      </c>
      <c r="C72" s="169">
        <f>SUM(C73:C74)</f>
        <v>4</v>
      </c>
      <c r="D72" s="169">
        <f>SUM(D73:D74)</f>
        <v>2</v>
      </c>
      <c r="E72" s="170">
        <f>(D72/B72)</f>
        <v>0.5</v>
      </c>
      <c r="F72" s="169" t="str">
        <f>IF(E72&gt;=0.5,"Đạt","Không đạt")</f>
        <v>Đạt</v>
      </c>
      <c r="G72" s="169">
        <f>SUM(G73:G74)</f>
        <v>1</v>
      </c>
      <c r="H72" s="169">
        <f>SUM(H73:H74)</f>
        <v>1</v>
      </c>
      <c r="I72" s="171">
        <f t="shared" si="0"/>
        <v>0.25</v>
      </c>
      <c r="J72" s="169" t="str">
        <f>IF(I72&gt;=0.5,"Đạt","Không đạt")</f>
        <v>Không đạt</v>
      </c>
    </row>
    <row r="73" spans="1:10" ht="24.75" thickBot="1" x14ac:dyDescent="0.3">
      <c r="A73" s="154" t="s">
        <v>53</v>
      </c>
      <c r="B73" s="187">
        <v>2</v>
      </c>
      <c r="C73" s="159">
        <v>2</v>
      </c>
      <c r="D73" s="181">
        <v>2</v>
      </c>
      <c r="E73" s="189">
        <f t="shared" ref="E73:E74" si="14">(D73/B73)</f>
        <v>1</v>
      </c>
      <c r="F73" s="215" t="s">
        <v>140</v>
      </c>
      <c r="G73" s="202">
        <v>1</v>
      </c>
      <c r="H73" s="160">
        <v>1</v>
      </c>
      <c r="I73" s="161">
        <f t="shared" si="0"/>
        <v>0.5</v>
      </c>
      <c r="J73" s="196"/>
    </row>
    <row r="74" spans="1:10" ht="36.75" thickBot="1" x14ac:dyDescent="0.3">
      <c r="A74" s="154" t="s">
        <v>54</v>
      </c>
      <c r="B74" s="187">
        <v>2</v>
      </c>
      <c r="C74" s="159">
        <v>2</v>
      </c>
      <c r="D74" s="181">
        <v>0</v>
      </c>
      <c r="E74" s="189">
        <f t="shared" si="14"/>
        <v>0</v>
      </c>
      <c r="F74" s="81"/>
      <c r="G74" s="202">
        <v>0</v>
      </c>
      <c r="H74" s="160">
        <v>0</v>
      </c>
      <c r="I74" s="161">
        <f t="shared" si="0"/>
        <v>0</v>
      </c>
      <c r="J74" s="196"/>
    </row>
    <row r="75" spans="1:10" s="162" customFormat="1" ht="32.25" thickBot="1" x14ac:dyDescent="0.3">
      <c r="A75" s="173" t="s">
        <v>62</v>
      </c>
      <c r="B75" s="169">
        <f>SUM(B76:B77)</f>
        <v>4</v>
      </c>
      <c r="C75" s="169">
        <f>SUM(C76:C77)</f>
        <v>4</v>
      </c>
      <c r="D75" s="169">
        <f>SUM(D76:D77)</f>
        <v>2</v>
      </c>
      <c r="E75" s="170">
        <f>(D75/B75)</f>
        <v>0.5</v>
      </c>
      <c r="F75" s="169" t="str">
        <f>IF(E75&gt;=0.5,"Đạt","Không đạt")</f>
        <v>Đạt</v>
      </c>
      <c r="G75" s="169">
        <f>SUM(G76:G77)</f>
        <v>2</v>
      </c>
      <c r="H75" s="169">
        <f>SUM(H76:H77)</f>
        <v>3</v>
      </c>
      <c r="I75" s="171">
        <f t="shared" si="0"/>
        <v>0.75</v>
      </c>
      <c r="J75" s="169" t="str">
        <f>IF(I75&gt;=0.5,"Đạt","Không đạt")</f>
        <v>Đạt</v>
      </c>
    </row>
    <row r="76" spans="1:10" ht="36.75" thickBot="1" x14ac:dyDescent="0.3">
      <c r="A76" s="154" t="s">
        <v>55</v>
      </c>
      <c r="B76" s="187">
        <v>2</v>
      </c>
      <c r="C76" s="159">
        <v>2</v>
      </c>
      <c r="D76" s="181">
        <v>2</v>
      </c>
      <c r="E76" s="189">
        <f t="shared" ref="E76:E77" si="15">(D76/B76)</f>
        <v>1</v>
      </c>
      <c r="F76" s="80" t="s">
        <v>146</v>
      </c>
      <c r="G76" s="202">
        <v>1</v>
      </c>
      <c r="H76" s="160">
        <v>1</v>
      </c>
      <c r="I76" s="161">
        <f t="shared" si="0"/>
        <v>0.5</v>
      </c>
      <c r="J76" s="196"/>
    </row>
    <row r="77" spans="1:10" ht="36.75" thickBot="1" x14ac:dyDescent="0.3">
      <c r="A77" s="154" t="s">
        <v>56</v>
      </c>
      <c r="B77" s="187">
        <v>2</v>
      </c>
      <c r="C77" s="159">
        <v>2</v>
      </c>
      <c r="D77" s="181">
        <v>0</v>
      </c>
      <c r="E77" s="189">
        <f t="shared" si="15"/>
        <v>0</v>
      </c>
      <c r="F77" s="196"/>
      <c r="G77" s="202">
        <v>1</v>
      </c>
      <c r="H77" s="160">
        <v>2</v>
      </c>
      <c r="I77" s="161">
        <f t="shared" si="0"/>
        <v>1</v>
      </c>
      <c r="J77" s="196"/>
    </row>
    <row r="78" spans="1:10" ht="16.5" thickBot="1" x14ac:dyDescent="0.3">
      <c r="A78" s="155" t="s">
        <v>57</v>
      </c>
      <c r="B78" s="186">
        <f>SUM(B16,B30,B66)</f>
        <v>88</v>
      </c>
      <c r="C78" s="150">
        <f>SUM(C16,C30,C66)</f>
        <v>88</v>
      </c>
      <c r="D78" s="157">
        <f>SUM(D16,D30,D66)</f>
        <v>75</v>
      </c>
      <c r="E78" s="200">
        <f>(D78/B78)</f>
        <v>0.85227272727272729</v>
      </c>
      <c r="F78" s="148"/>
      <c r="G78" s="201">
        <f>SUM(G16,G30,G66)</f>
        <v>47</v>
      </c>
      <c r="H78" s="157">
        <f>SUM(H16,H30,H66)</f>
        <v>50</v>
      </c>
      <c r="I78" s="200">
        <f t="shared" si="0"/>
        <v>0.56818181818181823</v>
      </c>
      <c r="J78" s="148"/>
    </row>
    <row r="79" spans="1:10" ht="16.5" thickBot="1" x14ac:dyDescent="0.3">
      <c r="A79" s="155" t="s">
        <v>58</v>
      </c>
      <c r="B79" s="186">
        <v>100</v>
      </c>
      <c r="C79" s="150">
        <f>(C78*B79)/B78</f>
        <v>100</v>
      </c>
      <c r="D79" s="158">
        <f>(D78*B79)/B78</f>
        <v>85.227272727272734</v>
      </c>
      <c r="E79" s="200">
        <f>(D79/B79)</f>
        <v>0.85227272727272729</v>
      </c>
      <c r="F79" s="148"/>
      <c r="G79" s="203">
        <f>(G78/B78)*100</f>
        <v>53.409090909090907</v>
      </c>
      <c r="H79" s="158">
        <f>(H78*B79)/B78</f>
        <v>56.81818181818182</v>
      </c>
      <c r="I79" s="200">
        <f t="shared" si="0"/>
        <v>0.56818181818181823</v>
      </c>
      <c r="J79" s="148"/>
    </row>
    <row r="80" spans="1:10" ht="36" customHeight="1" thickBot="1" x14ac:dyDescent="0.3">
      <c r="A80" s="155" t="s">
        <v>59</v>
      </c>
      <c r="B80" s="156"/>
      <c r="C80" s="156"/>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15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48"/>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15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218" t="s">
        <v>147</v>
      </c>
      <c r="B86" s="218"/>
      <c r="C86" s="218"/>
      <c r="D86" s="218"/>
      <c r="E86" s="218"/>
      <c r="H86" s="219" t="s">
        <v>148</v>
      </c>
      <c r="I86" s="219"/>
      <c r="J86" s="219"/>
    </row>
    <row r="87" spans="1:10" ht="16.5" x14ac:dyDescent="0.25">
      <c r="B87" s="175"/>
      <c r="C87" s="175"/>
      <c r="D87" s="182"/>
      <c r="E87" s="182"/>
    </row>
    <row r="88" spans="1:10" ht="16.5" x14ac:dyDescent="0.25">
      <c r="B88" s="176"/>
      <c r="C88" s="176"/>
      <c r="D88" s="183"/>
      <c r="E88" s="183"/>
    </row>
    <row r="89" spans="1:10" ht="16.5" x14ac:dyDescent="0.25">
      <c r="B89" s="177"/>
      <c r="C89" s="177"/>
      <c r="D89" s="184"/>
      <c r="E89" s="184"/>
    </row>
  </sheetData>
  <mergeCells count="17">
    <mergeCell ref="A82:E82"/>
    <mergeCell ref="H82:J82"/>
    <mergeCell ref="A86:E86"/>
    <mergeCell ref="H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78A7C799-376A-4F50-9F0B-F70E51AD1468}"/>
    <hyperlink ref="A28" r:id="rId2" display="https://thuvienphapluat.vn/phap-luat/tim-van-ban.aspx?keyword=03/2014/TT-BTTTT&amp;area=2&amp;type=0&amp;match=False&amp;vc=True&amp;lan=1" xr:uid="{C422EFE9-56EC-4B98-8B19-498531168849}"/>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40171-56F4-4C6D-87AF-02FE26E9B2B8}">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BEE3A-3D39-490B-A064-BB116A25FF53}">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F7E0-5C5A-4D5A-9F9D-0A7C4A52790B}">
  <dimension ref="A1"/>
  <sheetViews>
    <sheetView workbookViewId="0"/>
  </sheetViews>
  <sheetFormatPr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0D161-CF6C-4966-B72C-D6EFEAE8DB46}">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1FB39-8E64-4275-8A2F-B28B74F601E4}">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D9256-3168-4FAA-BEBC-32E91DED338A}">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D5DE0-4E8E-4198-AF0A-3B1072AA578C}">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E6064-F8DD-4C64-9C71-EC5864D8ABB7}">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ĐÁNH GIÁ GV</vt:lpstr>
      <vt:lpstr>1-N.H.ANH</vt:lpstr>
      <vt:lpstr>2-C.V.BẢO</vt:lpstr>
      <vt:lpstr>3-V.H.CHIÊU</vt:lpstr>
      <vt:lpstr>4-T.M.CƯỜNG</vt:lpstr>
      <vt:lpstr>5-T.Đ.CƯỜNG</vt:lpstr>
      <vt:lpstr>6-N.M.D.CƯỜNG</vt:lpstr>
      <vt:lpstr>Sheet7</vt:lpstr>
      <vt:lpstr>Sheet8</vt:lpstr>
      <vt:lpstr>Sheet9</vt:lpstr>
      <vt:lpstr>Sheet10</vt:lpstr>
      <vt:lpstr>Sheet11</vt:lpstr>
      <vt:lpstr>Sheet12</vt:lpstr>
      <vt:lpstr>Sheet13</vt:lpstr>
      <vt:lpstr>Sheet14</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CAOTUAN</cp:lastModifiedBy>
  <cp:lastPrinted>2018-04-25T12:35:40Z</cp:lastPrinted>
  <dcterms:created xsi:type="dcterms:W3CDTF">2018-04-22T04:07:39Z</dcterms:created>
  <dcterms:modified xsi:type="dcterms:W3CDTF">2018-05-09T01:34:49Z</dcterms:modified>
</cp:coreProperties>
</file>